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400" windowHeight="9720" activeTab="0"/>
  </bookViews>
  <sheets>
    <sheet name="esercizio A" sheetId="1" r:id="rId1"/>
    <sheet name="esercizio B" sheetId="2" r:id="rId2"/>
    <sheet name="esercizio C" sheetId="3" r:id="rId3"/>
    <sheet name="esercizio D" sheetId="4" r:id="rId4"/>
    <sheet name="esercizio E" sheetId="5" r:id="rId5"/>
  </sheets>
  <definedNames/>
  <calcPr fullCalcOnLoad="1"/>
</workbook>
</file>

<file path=xl/sharedStrings.xml><?xml version="1.0" encoding="utf-8"?>
<sst xmlns="http://schemas.openxmlformats.org/spreadsheetml/2006/main" count="1105" uniqueCount="1048">
  <si>
    <t>punto 1</t>
  </si>
  <si>
    <t>n</t>
  </si>
  <si>
    <t>media camp.</t>
  </si>
  <si>
    <t>s</t>
  </si>
  <si>
    <r>
      <t>s</t>
    </r>
    <r>
      <rPr>
        <vertAlign val="superscript"/>
        <sz val="10"/>
        <rFont val="Times New Roman"/>
        <family val="1"/>
      </rPr>
      <t>2</t>
    </r>
  </si>
  <si>
    <r>
      <t>n</t>
    </r>
    <r>
      <rPr>
        <vertAlign val="subscript"/>
        <sz val="10"/>
        <rFont val="Times New Roman"/>
        <family val="1"/>
      </rPr>
      <t>1</t>
    </r>
  </si>
  <si>
    <t>z</t>
  </si>
  <si>
    <t>lim inf</t>
  </si>
  <si>
    <t>lim sup</t>
  </si>
  <si>
    <t>punto 2</t>
  </si>
  <si>
    <t>freq. Stimata</t>
  </si>
  <si>
    <t>punto 2/3</t>
  </si>
  <si>
    <t>Residenti nel Nord</t>
  </si>
  <si>
    <t>Residenti nel Sud</t>
  </si>
  <si>
    <t>media</t>
  </si>
  <si>
    <t xml:space="preserve">stima della differenza tra le medie </t>
  </si>
  <si>
    <t>varianza campionaria</t>
  </si>
  <si>
    <t>punto 3</t>
  </si>
  <si>
    <t>t</t>
  </si>
  <si>
    <t>M</t>
  </si>
  <si>
    <t>F</t>
  </si>
  <si>
    <t>totale</t>
  </si>
  <si>
    <t>contrari</t>
  </si>
  <si>
    <t>favorevoli</t>
  </si>
  <si>
    <r>
      <t>f</t>
    </r>
    <r>
      <rPr>
        <vertAlign val="subscript"/>
        <sz val="10"/>
        <rFont val="Times New Roman"/>
        <family val="1"/>
      </rPr>
      <t>F</t>
    </r>
  </si>
  <si>
    <r>
      <t>f</t>
    </r>
    <r>
      <rPr>
        <vertAlign val="subscript"/>
        <sz val="10"/>
        <rFont val="Times New Roman"/>
        <family val="1"/>
      </rPr>
      <t>M</t>
    </r>
  </si>
  <si>
    <t xml:space="preserve">varianza per la diff </t>
  </si>
  <si>
    <t>diff</t>
  </si>
  <si>
    <t xml:space="preserve">media camp. </t>
  </si>
  <si>
    <r>
      <t>H</t>
    </r>
    <r>
      <rPr>
        <vertAlign val="subscript"/>
        <sz val="10"/>
        <rFont val="Times New Roman"/>
        <family val="1"/>
      </rPr>
      <t>0</t>
    </r>
  </si>
  <si>
    <r>
      <t>H</t>
    </r>
    <r>
      <rPr>
        <vertAlign val="subscript"/>
        <sz val="10"/>
        <rFont val="Times New Roman"/>
        <family val="1"/>
      </rPr>
      <t>1</t>
    </r>
  </si>
  <si>
    <t>&gt;</t>
  </si>
  <si>
    <t>alfa</t>
  </si>
  <si>
    <r>
      <t>t</t>
    </r>
    <r>
      <rPr>
        <vertAlign val="subscript"/>
        <sz val="10"/>
        <rFont val="Times New Roman"/>
        <family val="1"/>
      </rPr>
      <t>0,05,9</t>
    </r>
  </si>
  <si>
    <t xml:space="preserve">accetto </t>
  </si>
  <si>
    <t>&lt;</t>
  </si>
  <si>
    <t>rifiuto</t>
  </si>
  <si>
    <r>
      <t>z</t>
    </r>
    <r>
      <rPr>
        <vertAlign val="subscript"/>
        <sz val="10"/>
        <rFont val="Symbol"/>
        <family val="1"/>
      </rPr>
      <t>a</t>
    </r>
  </si>
  <si>
    <t>accetto</t>
  </si>
  <si>
    <t xml:space="preserve">z </t>
  </si>
  <si>
    <t xml:space="preserve">lim inf. </t>
  </si>
  <si>
    <t>punto 1/2</t>
  </si>
  <si>
    <t>varianza</t>
  </si>
  <si>
    <t>camp 1</t>
  </si>
  <si>
    <t>camp 2</t>
  </si>
  <si>
    <t>camp 3</t>
  </si>
  <si>
    <t>camp 4</t>
  </si>
  <si>
    <t>camp 5</t>
  </si>
  <si>
    <t>camp 6</t>
  </si>
  <si>
    <t>camp 7</t>
  </si>
  <si>
    <t>camp 8</t>
  </si>
  <si>
    <t>camp 9</t>
  </si>
  <si>
    <t>camp 10</t>
  </si>
  <si>
    <t>camp 11</t>
  </si>
  <si>
    <t>camp 12</t>
  </si>
  <si>
    <t>camp 13</t>
  </si>
  <si>
    <t>camp 14</t>
  </si>
  <si>
    <t>camp 15</t>
  </si>
  <si>
    <t>camp 16</t>
  </si>
  <si>
    <t>camp 17</t>
  </si>
  <si>
    <t>camp 18</t>
  </si>
  <si>
    <t>camp 19</t>
  </si>
  <si>
    <t>camp 20</t>
  </si>
  <si>
    <t>camp 21</t>
  </si>
  <si>
    <t>camp 22</t>
  </si>
  <si>
    <t>camp 23</t>
  </si>
  <si>
    <t>camp 24</t>
  </si>
  <si>
    <t>camp 25</t>
  </si>
  <si>
    <t>camp 26</t>
  </si>
  <si>
    <t>camp 27</t>
  </si>
  <si>
    <t>camp 28</t>
  </si>
  <si>
    <t>camp 29</t>
  </si>
  <si>
    <t>camp 30</t>
  </si>
  <si>
    <t>camp 31</t>
  </si>
  <si>
    <t>camp 32</t>
  </si>
  <si>
    <t>camp 33</t>
  </si>
  <si>
    <t>camp 34</t>
  </si>
  <si>
    <t>camp 35</t>
  </si>
  <si>
    <t>camp 36</t>
  </si>
  <si>
    <t>camp 37</t>
  </si>
  <si>
    <t>camp 38</t>
  </si>
  <si>
    <t>camp 39</t>
  </si>
  <si>
    <t>camp 40</t>
  </si>
  <si>
    <t>camp 41</t>
  </si>
  <si>
    <t>camp 42</t>
  </si>
  <si>
    <t>camp 43</t>
  </si>
  <si>
    <t>camp 44</t>
  </si>
  <si>
    <t>camp 45</t>
  </si>
  <si>
    <t>camp 46</t>
  </si>
  <si>
    <t>camp 47</t>
  </si>
  <si>
    <t>camp 48</t>
  </si>
  <si>
    <t>camp 49</t>
  </si>
  <si>
    <t>camp 50</t>
  </si>
  <si>
    <t>camp 51</t>
  </si>
  <si>
    <t>camp 52</t>
  </si>
  <si>
    <t>camp 53</t>
  </si>
  <si>
    <t>camp 54</t>
  </si>
  <si>
    <t>camp 55</t>
  </si>
  <si>
    <t>camp 56</t>
  </si>
  <si>
    <t>camp 57</t>
  </si>
  <si>
    <t>camp 58</t>
  </si>
  <si>
    <t>camp 59</t>
  </si>
  <si>
    <t>camp 60</t>
  </si>
  <si>
    <t>camp 61</t>
  </si>
  <si>
    <t>camp 62</t>
  </si>
  <si>
    <t>camp 63</t>
  </si>
  <si>
    <t>camp 64</t>
  </si>
  <si>
    <t>camp 65</t>
  </si>
  <si>
    <t>camp 66</t>
  </si>
  <si>
    <t>camp 67</t>
  </si>
  <si>
    <t>camp 68</t>
  </si>
  <si>
    <t>camp 69</t>
  </si>
  <si>
    <t>camp 70</t>
  </si>
  <si>
    <t>camp 71</t>
  </si>
  <si>
    <t>camp 72</t>
  </si>
  <si>
    <t>camp 73</t>
  </si>
  <si>
    <t>camp 74</t>
  </si>
  <si>
    <t>camp 75</t>
  </si>
  <si>
    <t>camp 76</t>
  </si>
  <si>
    <t>camp 77</t>
  </si>
  <si>
    <t>camp 78</t>
  </si>
  <si>
    <t>camp 79</t>
  </si>
  <si>
    <t>camp 80</t>
  </si>
  <si>
    <t>camp 81</t>
  </si>
  <si>
    <t>camp 82</t>
  </si>
  <si>
    <t>camp 83</t>
  </si>
  <si>
    <t>camp 84</t>
  </si>
  <si>
    <t>camp 85</t>
  </si>
  <si>
    <t>camp 86</t>
  </si>
  <si>
    <t>camp 87</t>
  </si>
  <si>
    <t>camp 88</t>
  </si>
  <si>
    <t>camp 89</t>
  </si>
  <si>
    <t>camp 90</t>
  </si>
  <si>
    <t>camp 91</t>
  </si>
  <si>
    <t>camp 92</t>
  </si>
  <si>
    <t>camp 93</t>
  </si>
  <si>
    <t>camp 94</t>
  </si>
  <si>
    <t>camp 95</t>
  </si>
  <si>
    <t>camp 96</t>
  </si>
  <si>
    <t>camp 97</t>
  </si>
  <si>
    <t>camp 98</t>
  </si>
  <si>
    <t>camp 99</t>
  </si>
  <si>
    <t>camp 100</t>
  </si>
  <si>
    <t>camp 101</t>
  </si>
  <si>
    <t>camp 102</t>
  </si>
  <si>
    <t>camp 103</t>
  </si>
  <si>
    <t>camp 104</t>
  </si>
  <si>
    <t>camp 105</t>
  </si>
  <si>
    <t>camp 106</t>
  </si>
  <si>
    <t>camp 107</t>
  </si>
  <si>
    <t>camp 108</t>
  </si>
  <si>
    <t>camp 109</t>
  </si>
  <si>
    <t>camp 110</t>
  </si>
  <si>
    <t>camp 111</t>
  </si>
  <si>
    <t>camp 112</t>
  </si>
  <si>
    <t>camp 113</t>
  </si>
  <si>
    <t>camp 114</t>
  </si>
  <si>
    <t>camp 115</t>
  </si>
  <si>
    <t>camp 116</t>
  </si>
  <si>
    <t>camp 117</t>
  </si>
  <si>
    <t>camp 118</t>
  </si>
  <si>
    <t>camp 119</t>
  </si>
  <si>
    <t>camp 120</t>
  </si>
  <si>
    <t>camp 121</t>
  </si>
  <si>
    <t>camp 122</t>
  </si>
  <si>
    <t>camp 123</t>
  </si>
  <si>
    <t>camp 124</t>
  </si>
  <si>
    <t>camp 125</t>
  </si>
  <si>
    <t>camp 126</t>
  </si>
  <si>
    <t>camp 127</t>
  </si>
  <si>
    <t>camp 128</t>
  </si>
  <si>
    <t>camp 129</t>
  </si>
  <si>
    <t>camp 130</t>
  </si>
  <si>
    <t>camp 131</t>
  </si>
  <si>
    <t>camp 132</t>
  </si>
  <si>
    <t>camp 133</t>
  </si>
  <si>
    <t>camp 134</t>
  </si>
  <si>
    <t>camp 135</t>
  </si>
  <si>
    <t>camp 136</t>
  </si>
  <si>
    <t>camp 137</t>
  </si>
  <si>
    <t>camp 138</t>
  </si>
  <si>
    <t>camp 139</t>
  </si>
  <si>
    <t>camp 140</t>
  </si>
  <si>
    <t>camp 141</t>
  </si>
  <si>
    <t>camp 142</t>
  </si>
  <si>
    <t>camp 143</t>
  </si>
  <si>
    <t>camp 144</t>
  </si>
  <si>
    <t>camp 145</t>
  </si>
  <si>
    <t>camp 146</t>
  </si>
  <si>
    <t>camp 147</t>
  </si>
  <si>
    <t>camp 148</t>
  </si>
  <si>
    <t>camp 149</t>
  </si>
  <si>
    <t>camp 150</t>
  </si>
  <si>
    <t>camp 151</t>
  </si>
  <si>
    <t>camp 152</t>
  </si>
  <si>
    <t>camp 153</t>
  </si>
  <si>
    <t>camp 154</t>
  </si>
  <si>
    <t>camp 155</t>
  </si>
  <si>
    <t>camp 156</t>
  </si>
  <si>
    <t>camp 157</t>
  </si>
  <si>
    <t>camp 158</t>
  </si>
  <si>
    <t>camp 159</t>
  </si>
  <si>
    <t>camp 160</t>
  </si>
  <si>
    <t>camp 161</t>
  </si>
  <si>
    <t>camp 162</t>
  </si>
  <si>
    <t>camp 163</t>
  </si>
  <si>
    <t>camp 164</t>
  </si>
  <si>
    <t>camp 165</t>
  </si>
  <si>
    <t>camp 166</t>
  </si>
  <si>
    <t>camp 167</t>
  </si>
  <si>
    <t>camp 168</t>
  </si>
  <si>
    <t>camp 169</t>
  </si>
  <si>
    <t>camp 170</t>
  </si>
  <si>
    <t>camp 171</t>
  </si>
  <si>
    <t>camp 172</t>
  </si>
  <si>
    <t>camp 173</t>
  </si>
  <si>
    <t>camp 174</t>
  </si>
  <si>
    <t>camp 175</t>
  </si>
  <si>
    <t>camp 176</t>
  </si>
  <si>
    <t>camp 177</t>
  </si>
  <si>
    <t>camp 178</t>
  </si>
  <si>
    <t>camp 179</t>
  </si>
  <si>
    <t>camp 180</t>
  </si>
  <si>
    <t>camp 181</t>
  </si>
  <si>
    <t>camp 182</t>
  </si>
  <si>
    <t>camp 183</t>
  </si>
  <si>
    <t>camp 184</t>
  </si>
  <si>
    <t>camp 185</t>
  </si>
  <si>
    <t>camp 186</t>
  </si>
  <si>
    <t>camp 187</t>
  </si>
  <si>
    <t>camp 188</t>
  </si>
  <si>
    <t>camp 189</t>
  </si>
  <si>
    <t>camp 190</t>
  </si>
  <si>
    <t>camp 191</t>
  </si>
  <si>
    <t>camp 192</t>
  </si>
  <si>
    <t>camp 193</t>
  </si>
  <si>
    <t>camp 194</t>
  </si>
  <si>
    <t>camp 195</t>
  </si>
  <si>
    <t>camp 196</t>
  </si>
  <si>
    <t>camp 197</t>
  </si>
  <si>
    <t>camp 198</t>
  </si>
  <si>
    <t>camp 199</t>
  </si>
  <si>
    <t>camp 200</t>
  </si>
  <si>
    <t>camp 201</t>
  </si>
  <si>
    <t>camp 202</t>
  </si>
  <si>
    <t>camp 203</t>
  </si>
  <si>
    <t>camp 204</t>
  </si>
  <si>
    <t>camp 205</t>
  </si>
  <si>
    <t>camp 206</t>
  </si>
  <si>
    <t>camp 207</t>
  </si>
  <si>
    <t>camp 208</t>
  </si>
  <si>
    <t>camp 209</t>
  </si>
  <si>
    <t>camp 210</t>
  </si>
  <si>
    <t>camp 211</t>
  </si>
  <si>
    <t>camp 212</t>
  </si>
  <si>
    <t>camp 213</t>
  </si>
  <si>
    <t>camp 214</t>
  </si>
  <si>
    <t>camp 215</t>
  </si>
  <si>
    <t>camp 216</t>
  </si>
  <si>
    <t>camp 217</t>
  </si>
  <si>
    <t>camp 218</t>
  </si>
  <si>
    <t>camp 219</t>
  </si>
  <si>
    <t>camp 220</t>
  </si>
  <si>
    <t>camp 221</t>
  </si>
  <si>
    <t>camp 222</t>
  </si>
  <si>
    <t>camp 223</t>
  </si>
  <si>
    <t>camp 224</t>
  </si>
  <si>
    <t>camp 225</t>
  </si>
  <si>
    <t>camp 226</t>
  </si>
  <si>
    <t>camp 227</t>
  </si>
  <si>
    <t>camp 228</t>
  </si>
  <si>
    <t>camp 229</t>
  </si>
  <si>
    <t>camp 230</t>
  </si>
  <si>
    <t>camp 231</t>
  </si>
  <si>
    <t>camp 232</t>
  </si>
  <si>
    <t>camp 233</t>
  </si>
  <si>
    <t>camp 234</t>
  </si>
  <si>
    <t>camp 235</t>
  </si>
  <si>
    <t>camp 236</t>
  </si>
  <si>
    <t>camp 237</t>
  </si>
  <si>
    <t>camp 238</t>
  </si>
  <si>
    <t>camp 239</t>
  </si>
  <si>
    <t>camp 240</t>
  </si>
  <si>
    <t>camp 241</t>
  </si>
  <si>
    <t>camp 242</t>
  </si>
  <si>
    <t>camp 243</t>
  </si>
  <si>
    <t>camp 244</t>
  </si>
  <si>
    <t>camp 245</t>
  </si>
  <si>
    <t>camp 246</t>
  </si>
  <si>
    <t>camp 247</t>
  </si>
  <si>
    <t>camp 248</t>
  </si>
  <si>
    <t>camp 249</t>
  </si>
  <si>
    <t>camp 250</t>
  </si>
  <si>
    <t>camp 251</t>
  </si>
  <si>
    <t>camp 252</t>
  </si>
  <si>
    <t>camp 253</t>
  </si>
  <si>
    <t>camp 254</t>
  </si>
  <si>
    <t>camp 255</t>
  </si>
  <si>
    <t>camp 256</t>
  </si>
  <si>
    <t>camp 257</t>
  </si>
  <si>
    <t>camp 258</t>
  </si>
  <si>
    <t>camp 259</t>
  </si>
  <si>
    <t>camp 260</t>
  </si>
  <si>
    <t>camp 261</t>
  </si>
  <si>
    <t>camp 262</t>
  </si>
  <si>
    <t>camp 263</t>
  </si>
  <si>
    <t>camp 264</t>
  </si>
  <si>
    <t>camp 265</t>
  </si>
  <si>
    <t>camp 266</t>
  </si>
  <si>
    <t>camp 267</t>
  </si>
  <si>
    <t>camp 268</t>
  </si>
  <si>
    <t>camp 269</t>
  </si>
  <si>
    <t>camp 270</t>
  </si>
  <si>
    <t>camp 271</t>
  </si>
  <si>
    <t>camp 272</t>
  </si>
  <si>
    <t>camp 273</t>
  </si>
  <si>
    <t>camp 274</t>
  </si>
  <si>
    <t>camp 275</t>
  </si>
  <si>
    <t>camp 276</t>
  </si>
  <si>
    <t>camp 277</t>
  </si>
  <si>
    <t>camp 278</t>
  </si>
  <si>
    <t>camp 279</t>
  </si>
  <si>
    <t>camp 280</t>
  </si>
  <si>
    <t>camp 281</t>
  </si>
  <si>
    <t>camp 282</t>
  </si>
  <si>
    <t>camp 283</t>
  </si>
  <si>
    <t>camp 284</t>
  </si>
  <si>
    <t>camp 285</t>
  </si>
  <si>
    <t>camp 286</t>
  </si>
  <si>
    <t>camp 287</t>
  </si>
  <si>
    <t>camp 288</t>
  </si>
  <si>
    <t>camp 289</t>
  </si>
  <si>
    <t>camp 290</t>
  </si>
  <si>
    <t>camp 291</t>
  </si>
  <si>
    <t>camp 292</t>
  </si>
  <si>
    <t>camp 293</t>
  </si>
  <si>
    <t>camp 294</t>
  </si>
  <si>
    <t>camp 295</t>
  </si>
  <si>
    <t>camp 296</t>
  </si>
  <si>
    <t>camp 297</t>
  </si>
  <si>
    <t>camp 298</t>
  </si>
  <si>
    <t>camp 299</t>
  </si>
  <si>
    <t>camp 300</t>
  </si>
  <si>
    <t>camp 301</t>
  </si>
  <si>
    <t>camp 302</t>
  </si>
  <si>
    <t>camp 303</t>
  </si>
  <si>
    <t>camp 304</t>
  </si>
  <si>
    <t>camp 305</t>
  </si>
  <si>
    <t>camp 306</t>
  </si>
  <si>
    <t>camp 307</t>
  </si>
  <si>
    <t>camp 308</t>
  </si>
  <si>
    <t>camp 309</t>
  </si>
  <si>
    <t>camp 310</t>
  </si>
  <si>
    <t>camp 311</t>
  </si>
  <si>
    <t>camp 312</t>
  </si>
  <si>
    <t>camp 313</t>
  </si>
  <si>
    <t>camp 314</t>
  </si>
  <si>
    <t>camp 315</t>
  </si>
  <si>
    <t>camp 316</t>
  </si>
  <si>
    <t>camp 317</t>
  </si>
  <si>
    <t>camp 318</t>
  </si>
  <si>
    <t>camp 319</t>
  </si>
  <si>
    <t>camp 320</t>
  </si>
  <si>
    <t>camp 321</t>
  </si>
  <si>
    <t>camp 322</t>
  </si>
  <si>
    <t>camp 323</t>
  </si>
  <si>
    <t>camp 324</t>
  </si>
  <si>
    <t>camp 325</t>
  </si>
  <si>
    <t>camp 326</t>
  </si>
  <si>
    <t>camp 327</t>
  </si>
  <si>
    <t>camp 328</t>
  </si>
  <si>
    <t>camp 329</t>
  </si>
  <si>
    <t>camp 330</t>
  </si>
  <si>
    <t>camp 331</t>
  </si>
  <si>
    <t>camp 332</t>
  </si>
  <si>
    <t>camp 333</t>
  </si>
  <si>
    <t>camp 334</t>
  </si>
  <si>
    <t>camp 335</t>
  </si>
  <si>
    <t>camp 336</t>
  </si>
  <si>
    <t>camp 337</t>
  </si>
  <si>
    <t>camp 338</t>
  </si>
  <si>
    <t>camp 339</t>
  </si>
  <si>
    <t>camp 340</t>
  </si>
  <si>
    <t>camp 341</t>
  </si>
  <si>
    <t>camp 342</t>
  </si>
  <si>
    <t>camp 343</t>
  </si>
  <si>
    <t>camp 344</t>
  </si>
  <si>
    <t>camp 345</t>
  </si>
  <si>
    <t>camp 346</t>
  </si>
  <si>
    <t>camp 347</t>
  </si>
  <si>
    <t>camp 348</t>
  </si>
  <si>
    <t>camp 349</t>
  </si>
  <si>
    <t>camp 350</t>
  </si>
  <si>
    <t>camp 351</t>
  </si>
  <si>
    <t>camp 352</t>
  </si>
  <si>
    <t>camp 353</t>
  </si>
  <si>
    <t>camp 354</t>
  </si>
  <si>
    <t>camp 355</t>
  </si>
  <si>
    <t>camp 356</t>
  </si>
  <si>
    <t>camp 357</t>
  </si>
  <si>
    <t>camp 358</t>
  </si>
  <si>
    <t>camp 359</t>
  </si>
  <si>
    <t>camp 360</t>
  </si>
  <si>
    <t>camp 361</t>
  </si>
  <si>
    <t>camp 362</t>
  </si>
  <si>
    <t>camp 363</t>
  </si>
  <si>
    <t>camp 364</t>
  </si>
  <si>
    <t>camp 365</t>
  </si>
  <si>
    <t>camp 366</t>
  </si>
  <si>
    <t>camp 367</t>
  </si>
  <si>
    <t>camp 368</t>
  </si>
  <si>
    <t>camp 369</t>
  </si>
  <si>
    <t>camp 370</t>
  </si>
  <si>
    <t>camp 371</t>
  </si>
  <si>
    <t>camp 372</t>
  </si>
  <si>
    <t>camp 373</t>
  </si>
  <si>
    <t>camp 374</t>
  </si>
  <si>
    <t>camp 375</t>
  </si>
  <si>
    <t>camp 376</t>
  </si>
  <si>
    <t>camp 377</t>
  </si>
  <si>
    <t>camp 378</t>
  </si>
  <si>
    <t>camp 379</t>
  </si>
  <si>
    <t>camp 380</t>
  </si>
  <si>
    <t>camp 381</t>
  </si>
  <si>
    <t>camp 382</t>
  </si>
  <si>
    <t>camp 383</t>
  </si>
  <si>
    <t>camp 384</t>
  </si>
  <si>
    <t>camp 385</t>
  </si>
  <si>
    <t>camp 386</t>
  </si>
  <si>
    <t>camp 387</t>
  </si>
  <si>
    <t>camp 388</t>
  </si>
  <si>
    <t>camp 389</t>
  </si>
  <si>
    <t>camp 390</t>
  </si>
  <si>
    <t>camp 391</t>
  </si>
  <si>
    <t>camp 392</t>
  </si>
  <si>
    <t>camp 393</t>
  </si>
  <si>
    <t>camp 394</t>
  </si>
  <si>
    <t>camp 395</t>
  </si>
  <si>
    <t>camp 396</t>
  </si>
  <si>
    <t>camp 397</t>
  </si>
  <si>
    <t>camp 398</t>
  </si>
  <si>
    <t>camp 399</t>
  </si>
  <si>
    <t>camp 400</t>
  </si>
  <si>
    <t>camp 401</t>
  </si>
  <si>
    <t>camp 402</t>
  </si>
  <si>
    <t>camp 403</t>
  </si>
  <si>
    <t>camp 404</t>
  </si>
  <si>
    <t>camp 405</t>
  </si>
  <si>
    <t>camp 406</t>
  </si>
  <si>
    <t>camp 407</t>
  </si>
  <si>
    <t>camp 408</t>
  </si>
  <si>
    <t>camp 409</t>
  </si>
  <si>
    <t>camp 410</t>
  </si>
  <si>
    <t>camp 411</t>
  </si>
  <si>
    <t>camp 412</t>
  </si>
  <si>
    <t>camp 413</t>
  </si>
  <si>
    <t>camp 414</t>
  </si>
  <si>
    <t>camp 415</t>
  </si>
  <si>
    <t>camp 416</t>
  </si>
  <si>
    <t>camp 417</t>
  </si>
  <si>
    <t>camp 418</t>
  </si>
  <si>
    <t>camp 419</t>
  </si>
  <si>
    <t>camp 420</t>
  </si>
  <si>
    <t>camp 421</t>
  </si>
  <si>
    <t>camp 422</t>
  </si>
  <si>
    <t>camp 423</t>
  </si>
  <si>
    <t>camp 424</t>
  </si>
  <si>
    <t>camp 425</t>
  </si>
  <si>
    <t>camp 426</t>
  </si>
  <si>
    <t>camp 427</t>
  </si>
  <si>
    <t>camp 428</t>
  </si>
  <si>
    <t>camp 429</t>
  </si>
  <si>
    <t>camp 430</t>
  </si>
  <si>
    <t>camp 431</t>
  </si>
  <si>
    <t>camp 432</t>
  </si>
  <si>
    <t>camp 433</t>
  </si>
  <si>
    <t>camp 434</t>
  </si>
  <si>
    <t>camp 435</t>
  </si>
  <si>
    <t>camp 436</t>
  </si>
  <si>
    <t>camp 437</t>
  </si>
  <si>
    <t>camp 438</t>
  </si>
  <si>
    <t>camp 439</t>
  </si>
  <si>
    <t>camp 440</t>
  </si>
  <si>
    <t>camp 441</t>
  </si>
  <si>
    <t>camp 442</t>
  </si>
  <si>
    <t>camp 443</t>
  </si>
  <si>
    <t>camp 444</t>
  </si>
  <si>
    <t>camp 445</t>
  </si>
  <si>
    <t>camp 446</t>
  </si>
  <si>
    <t>camp 447</t>
  </si>
  <si>
    <t>camp 448</t>
  </si>
  <si>
    <t>camp 449</t>
  </si>
  <si>
    <t>camp 450</t>
  </si>
  <si>
    <t>camp 451</t>
  </si>
  <si>
    <t>camp 452</t>
  </si>
  <si>
    <t>camp 453</t>
  </si>
  <si>
    <t>camp 454</t>
  </si>
  <si>
    <t>camp 455</t>
  </si>
  <si>
    <t>camp 456</t>
  </si>
  <si>
    <t>camp 457</t>
  </si>
  <si>
    <t>camp 458</t>
  </si>
  <si>
    <t>camp 459</t>
  </si>
  <si>
    <t>camp 460</t>
  </si>
  <si>
    <t>camp 461</t>
  </si>
  <si>
    <t>camp 462</t>
  </si>
  <si>
    <t>camp 463</t>
  </si>
  <si>
    <t>camp 464</t>
  </si>
  <si>
    <t>camp 465</t>
  </si>
  <si>
    <t>camp 466</t>
  </si>
  <si>
    <t>camp 467</t>
  </si>
  <si>
    <t>camp 468</t>
  </si>
  <si>
    <t>camp 469</t>
  </si>
  <si>
    <t>camp 470</t>
  </si>
  <si>
    <t>camp 471</t>
  </si>
  <si>
    <t>camp 472</t>
  </si>
  <si>
    <t>camp 473</t>
  </si>
  <si>
    <t>camp 474</t>
  </si>
  <si>
    <t>camp 475</t>
  </si>
  <si>
    <t>camp 476</t>
  </si>
  <si>
    <t>camp 477</t>
  </si>
  <si>
    <t>camp 478</t>
  </si>
  <si>
    <t>camp 479</t>
  </si>
  <si>
    <t>camp 480</t>
  </si>
  <si>
    <t>camp 481</t>
  </si>
  <si>
    <t>camp 482</t>
  </si>
  <si>
    <t>camp 483</t>
  </si>
  <si>
    <t>camp 484</t>
  </si>
  <si>
    <t>camp 485</t>
  </si>
  <si>
    <t>camp 486</t>
  </si>
  <si>
    <t>camp 487</t>
  </si>
  <si>
    <t>camp 488</t>
  </si>
  <si>
    <t>camp 489</t>
  </si>
  <si>
    <t>camp 490</t>
  </si>
  <si>
    <t>camp 491</t>
  </si>
  <si>
    <t>camp 492</t>
  </si>
  <si>
    <t>camp 493</t>
  </si>
  <si>
    <t>camp 494</t>
  </si>
  <si>
    <t>camp 495</t>
  </si>
  <si>
    <t>camp 496</t>
  </si>
  <si>
    <t>camp 497</t>
  </si>
  <si>
    <t>camp 498</t>
  </si>
  <si>
    <t>camp 499</t>
  </si>
  <si>
    <t>camp 500</t>
  </si>
  <si>
    <t>camp 501</t>
  </si>
  <si>
    <t>camp 502</t>
  </si>
  <si>
    <t>camp 503</t>
  </si>
  <si>
    <t>camp 504</t>
  </si>
  <si>
    <t>camp 505</t>
  </si>
  <si>
    <t>camp 506</t>
  </si>
  <si>
    <t>camp 507</t>
  </si>
  <si>
    <t>camp 508</t>
  </si>
  <si>
    <t>camp 509</t>
  </si>
  <si>
    <t>camp 510</t>
  </si>
  <si>
    <t>camp 511</t>
  </si>
  <si>
    <t>camp 512</t>
  </si>
  <si>
    <t>camp 513</t>
  </si>
  <si>
    <t>camp 514</t>
  </si>
  <si>
    <t>camp 515</t>
  </si>
  <si>
    <t>camp 516</t>
  </si>
  <si>
    <t>camp 517</t>
  </si>
  <si>
    <t>camp 518</t>
  </si>
  <si>
    <t>camp 519</t>
  </si>
  <si>
    <t>camp 520</t>
  </si>
  <si>
    <t>camp 521</t>
  </si>
  <si>
    <t>camp 522</t>
  </si>
  <si>
    <t>camp 523</t>
  </si>
  <si>
    <t>camp 524</t>
  </si>
  <si>
    <t>camp 525</t>
  </si>
  <si>
    <t>camp 526</t>
  </si>
  <si>
    <t>camp 527</t>
  </si>
  <si>
    <t>camp 528</t>
  </si>
  <si>
    <t>camp 529</t>
  </si>
  <si>
    <t>camp 530</t>
  </si>
  <si>
    <t>camp 531</t>
  </si>
  <si>
    <t>camp 532</t>
  </si>
  <si>
    <t>camp 533</t>
  </si>
  <si>
    <t>camp 534</t>
  </si>
  <si>
    <t>camp 535</t>
  </si>
  <si>
    <t>camp 536</t>
  </si>
  <si>
    <t>camp 537</t>
  </si>
  <si>
    <t>camp 538</t>
  </si>
  <si>
    <t>camp 539</t>
  </si>
  <si>
    <t>camp 540</t>
  </si>
  <si>
    <t>camp 541</t>
  </si>
  <si>
    <t>camp 542</t>
  </si>
  <si>
    <t>camp 543</t>
  </si>
  <si>
    <t>camp 544</t>
  </si>
  <si>
    <t>camp 545</t>
  </si>
  <si>
    <t>camp 546</t>
  </si>
  <si>
    <t>camp 547</t>
  </si>
  <si>
    <t>camp 548</t>
  </si>
  <si>
    <t>camp 549</t>
  </si>
  <si>
    <t>camp 550</t>
  </si>
  <si>
    <t>camp 551</t>
  </si>
  <si>
    <t>camp 552</t>
  </si>
  <si>
    <t>camp 553</t>
  </si>
  <si>
    <t>camp 554</t>
  </si>
  <si>
    <t>camp 555</t>
  </si>
  <si>
    <t>camp 556</t>
  </si>
  <si>
    <t>camp 557</t>
  </si>
  <si>
    <t>camp 558</t>
  </si>
  <si>
    <t>camp 559</t>
  </si>
  <si>
    <t>camp 560</t>
  </si>
  <si>
    <t>camp 561</t>
  </si>
  <si>
    <t>camp 562</t>
  </si>
  <si>
    <t>camp 563</t>
  </si>
  <si>
    <t>camp 564</t>
  </si>
  <si>
    <t>camp 565</t>
  </si>
  <si>
    <t>camp 566</t>
  </si>
  <si>
    <t>camp 567</t>
  </si>
  <si>
    <t>camp 568</t>
  </si>
  <si>
    <t>camp 569</t>
  </si>
  <si>
    <t>camp 570</t>
  </si>
  <si>
    <t>camp 571</t>
  </si>
  <si>
    <t>camp 572</t>
  </si>
  <si>
    <t>camp 573</t>
  </si>
  <si>
    <t>camp 574</t>
  </si>
  <si>
    <t>camp 575</t>
  </si>
  <si>
    <t>camp 576</t>
  </si>
  <si>
    <t>camp 577</t>
  </si>
  <si>
    <t>camp 578</t>
  </si>
  <si>
    <t>camp 579</t>
  </si>
  <si>
    <t>camp 580</t>
  </si>
  <si>
    <t>camp 581</t>
  </si>
  <si>
    <t>camp 582</t>
  </si>
  <si>
    <t>camp 583</t>
  </si>
  <si>
    <t>camp 584</t>
  </si>
  <si>
    <t>camp 585</t>
  </si>
  <si>
    <t>camp 586</t>
  </si>
  <si>
    <t>camp 587</t>
  </si>
  <si>
    <t>camp 588</t>
  </si>
  <si>
    <t>camp 589</t>
  </si>
  <si>
    <t>camp 590</t>
  </si>
  <si>
    <t>camp 591</t>
  </si>
  <si>
    <t>camp 592</t>
  </si>
  <si>
    <t>camp 593</t>
  </si>
  <si>
    <t>camp 594</t>
  </si>
  <si>
    <t>camp 595</t>
  </si>
  <si>
    <t>camp 596</t>
  </si>
  <si>
    <t>camp 597</t>
  </si>
  <si>
    <t>camp 598</t>
  </si>
  <si>
    <t>camp 599</t>
  </si>
  <si>
    <t>camp 600</t>
  </si>
  <si>
    <t>camp 601</t>
  </si>
  <si>
    <t>camp 602</t>
  </si>
  <si>
    <t>camp 603</t>
  </si>
  <si>
    <t>camp 604</t>
  </si>
  <si>
    <t>camp 605</t>
  </si>
  <si>
    <t>camp 606</t>
  </si>
  <si>
    <t>camp 607</t>
  </si>
  <si>
    <t>camp 608</t>
  </si>
  <si>
    <t>camp 609</t>
  </si>
  <si>
    <t>camp 610</t>
  </si>
  <si>
    <t>camp 611</t>
  </si>
  <si>
    <t>camp 612</t>
  </si>
  <si>
    <t>camp 613</t>
  </si>
  <si>
    <t>camp 614</t>
  </si>
  <si>
    <t>camp 615</t>
  </si>
  <si>
    <t>camp 616</t>
  </si>
  <si>
    <t>camp 617</t>
  </si>
  <si>
    <t>camp 618</t>
  </si>
  <si>
    <t>camp 619</t>
  </si>
  <si>
    <t>camp 620</t>
  </si>
  <si>
    <t>camp 621</t>
  </si>
  <si>
    <t>camp 622</t>
  </si>
  <si>
    <t>camp 623</t>
  </si>
  <si>
    <t>camp 624</t>
  </si>
  <si>
    <t>camp 625</t>
  </si>
  <si>
    <t>camp 626</t>
  </si>
  <si>
    <t>camp 627</t>
  </si>
  <si>
    <t>camp 628</t>
  </si>
  <si>
    <t>camp 629</t>
  </si>
  <si>
    <t>camp 630</t>
  </si>
  <si>
    <t>camp 631</t>
  </si>
  <si>
    <t>camp 632</t>
  </si>
  <si>
    <t>camp 633</t>
  </si>
  <si>
    <t>camp 634</t>
  </si>
  <si>
    <t>camp 635</t>
  </si>
  <si>
    <t>camp 636</t>
  </si>
  <si>
    <t>camp 637</t>
  </si>
  <si>
    <t>camp 638</t>
  </si>
  <si>
    <t>camp 639</t>
  </si>
  <si>
    <t>camp 640</t>
  </si>
  <si>
    <t>camp 641</t>
  </si>
  <si>
    <t>camp 642</t>
  </si>
  <si>
    <t>camp 643</t>
  </si>
  <si>
    <t>camp 644</t>
  </si>
  <si>
    <t>camp 645</t>
  </si>
  <si>
    <t>camp 646</t>
  </si>
  <si>
    <t>camp 647</t>
  </si>
  <si>
    <t>camp 648</t>
  </si>
  <si>
    <t>camp 649</t>
  </si>
  <si>
    <t>camp 650</t>
  </si>
  <si>
    <t>camp 651</t>
  </si>
  <si>
    <t>camp 652</t>
  </si>
  <si>
    <t>camp 653</t>
  </si>
  <si>
    <t>camp 654</t>
  </si>
  <si>
    <t>camp 655</t>
  </si>
  <si>
    <t>camp 656</t>
  </si>
  <si>
    <t>camp 657</t>
  </si>
  <si>
    <t>camp 658</t>
  </si>
  <si>
    <t>camp 659</t>
  </si>
  <si>
    <t>camp 660</t>
  </si>
  <si>
    <t>camp 661</t>
  </si>
  <si>
    <t>camp 662</t>
  </si>
  <si>
    <t>camp 663</t>
  </si>
  <si>
    <t>camp 664</t>
  </si>
  <si>
    <t>camp 665</t>
  </si>
  <si>
    <t>camp 666</t>
  </si>
  <si>
    <t>camp 667</t>
  </si>
  <si>
    <t>camp 668</t>
  </si>
  <si>
    <t>camp 669</t>
  </si>
  <si>
    <t>camp 670</t>
  </si>
  <si>
    <t>camp 671</t>
  </si>
  <si>
    <t>camp 672</t>
  </si>
  <si>
    <t>camp 673</t>
  </si>
  <si>
    <t>camp 674</t>
  </si>
  <si>
    <t>camp 675</t>
  </si>
  <si>
    <t>camp 676</t>
  </si>
  <si>
    <t>camp 677</t>
  </si>
  <si>
    <t>camp 678</t>
  </si>
  <si>
    <t>camp 679</t>
  </si>
  <si>
    <t>camp 680</t>
  </si>
  <si>
    <t>camp 681</t>
  </si>
  <si>
    <t>camp 682</t>
  </si>
  <si>
    <t>camp 683</t>
  </si>
  <si>
    <t>camp 684</t>
  </si>
  <si>
    <t>camp 685</t>
  </si>
  <si>
    <t>camp 686</t>
  </si>
  <si>
    <t>camp 687</t>
  </si>
  <si>
    <t>camp 688</t>
  </si>
  <si>
    <t>camp 689</t>
  </si>
  <si>
    <t>camp 690</t>
  </si>
  <si>
    <t>camp 691</t>
  </si>
  <si>
    <t>camp 692</t>
  </si>
  <si>
    <t>camp 693</t>
  </si>
  <si>
    <t>camp 694</t>
  </si>
  <si>
    <t>camp 695</t>
  </si>
  <si>
    <t>camp 696</t>
  </si>
  <si>
    <t>camp 697</t>
  </si>
  <si>
    <t>camp 698</t>
  </si>
  <si>
    <t>camp 699</t>
  </si>
  <si>
    <t>camp 700</t>
  </si>
  <si>
    <t>camp 701</t>
  </si>
  <si>
    <t>camp 702</t>
  </si>
  <si>
    <t>camp 703</t>
  </si>
  <si>
    <t>camp 704</t>
  </si>
  <si>
    <t>camp 705</t>
  </si>
  <si>
    <t>camp 706</t>
  </si>
  <si>
    <t>camp 707</t>
  </si>
  <si>
    <t>camp 708</t>
  </si>
  <si>
    <t>camp 709</t>
  </si>
  <si>
    <t>camp 710</t>
  </si>
  <si>
    <t>camp 711</t>
  </si>
  <si>
    <t>camp 712</t>
  </si>
  <si>
    <t>camp 713</t>
  </si>
  <si>
    <t>camp 714</t>
  </si>
  <si>
    <t>camp 715</t>
  </si>
  <si>
    <t>camp 716</t>
  </si>
  <si>
    <t>camp 717</t>
  </si>
  <si>
    <t>camp 718</t>
  </si>
  <si>
    <t>camp 719</t>
  </si>
  <si>
    <t>camp 720</t>
  </si>
  <si>
    <t>camp 721</t>
  </si>
  <si>
    <t>camp 722</t>
  </si>
  <si>
    <t>camp 723</t>
  </si>
  <si>
    <t>camp 724</t>
  </si>
  <si>
    <t>camp 725</t>
  </si>
  <si>
    <t>camp 726</t>
  </si>
  <si>
    <t>camp 727</t>
  </si>
  <si>
    <t>camp 728</t>
  </si>
  <si>
    <t>camp 729</t>
  </si>
  <si>
    <t>camp 730</t>
  </si>
  <si>
    <t>camp 731</t>
  </si>
  <si>
    <t>camp 732</t>
  </si>
  <si>
    <t>camp 733</t>
  </si>
  <si>
    <t>camp 734</t>
  </si>
  <si>
    <t>camp 735</t>
  </si>
  <si>
    <t>camp 736</t>
  </si>
  <si>
    <t>camp 737</t>
  </si>
  <si>
    <t>camp 738</t>
  </si>
  <si>
    <t>camp 739</t>
  </si>
  <si>
    <t>camp 740</t>
  </si>
  <si>
    <t>camp 741</t>
  </si>
  <si>
    <t>camp 742</t>
  </si>
  <si>
    <t>camp 743</t>
  </si>
  <si>
    <t>camp 744</t>
  </si>
  <si>
    <t>camp 745</t>
  </si>
  <si>
    <t>camp 746</t>
  </si>
  <si>
    <t>camp 747</t>
  </si>
  <si>
    <t>camp 748</t>
  </si>
  <si>
    <t>camp 749</t>
  </si>
  <si>
    <t>camp 750</t>
  </si>
  <si>
    <t>camp 751</t>
  </si>
  <si>
    <t>camp 752</t>
  </si>
  <si>
    <t>camp 753</t>
  </si>
  <si>
    <t>camp 754</t>
  </si>
  <si>
    <t>camp 755</t>
  </si>
  <si>
    <t>camp 756</t>
  </si>
  <si>
    <t>camp 757</t>
  </si>
  <si>
    <t>camp 758</t>
  </si>
  <si>
    <t>camp 759</t>
  </si>
  <si>
    <t>camp 760</t>
  </si>
  <si>
    <t>camp 761</t>
  </si>
  <si>
    <t>camp 762</t>
  </si>
  <si>
    <t>camp 763</t>
  </si>
  <si>
    <t>camp 764</t>
  </si>
  <si>
    <t>camp 765</t>
  </si>
  <si>
    <t>camp 766</t>
  </si>
  <si>
    <t>camp 767</t>
  </si>
  <si>
    <t>camp 768</t>
  </si>
  <si>
    <t>camp 769</t>
  </si>
  <si>
    <t>camp 770</t>
  </si>
  <si>
    <t>camp 771</t>
  </si>
  <si>
    <t>camp 772</t>
  </si>
  <si>
    <t>camp 773</t>
  </si>
  <si>
    <t>camp 774</t>
  </si>
  <si>
    <t>camp 775</t>
  </si>
  <si>
    <t>camp 776</t>
  </si>
  <si>
    <t>camp 777</t>
  </si>
  <si>
    <t>camp 778</t>
  </si>
  <si>
    <t>camp 779</t>
  </si>
  <si>
    <t>camp 780</t>
  </si>
  <si>
    <t>camp 781</t>
  </si>
  <si>
    <t>camp 782</t>
  </si>
  <si>
    <t>camp 783</t>
  </si>
  <si>
    <t>camp 784</t>
  </si>
  <si>
    <t>camp 785</t>
  </si>
  <si>
    <t>camp 786</t>
  </si>
  <si>
    <t>camp 787</t>
  </si>
  <si>
    <t>camp 788</t>
  </si>
  <si>
    <t>camp 789</t>
  </si>
  <si>
    <t>camp 790</t>
  </si>
  <si>
    <t>camp 791</t>
  </si>
  <si>
    <t>camp 792</t>
  </si>
  <si>
    <t>camp 793</t>
  </si>
  <si>
    <t>camp 794</t>
  </si>
  <si>
    <t>camp 795</t>
  </si>
  <si>
    <t>camp 796</t>
  </si>
  <si>
    <t>camp 797</t>
  </si>
  <si>
    <t>camp 798</t>
  </si>
  <si>
    <t>camp 799</t>
  </si>
  <si>
    <t>camp 800</t>
  </si>
  <si>
    <t>camp 801</t>
  </si>
  <si>
    <t>camp 802</t>
  </si>
  <si>
    <t>camp 803</t>
  </si>
  <si>
    <t>camp 804</t>
  </si>
  <si>
    <t>camp 805</t>
  </si>
  <si>
    <t>camp 806</t>
  </si>
  <si>
    <t>camp 807</t>
  </si>
  <si>
    <t>camp 808</t>
  </si>
  <si>
    <t>camp 809</t>
  </si>
  <si>
    <t>camp 810</t>
  </si>
  <si>
    <t>camp 811</t>
  </si>
  <si>
    <t>camp 812</t>
  </si>
  <si>
    <t>camp 813</t>
  </si>
  <si>
    <t>camp 814</t>
  </si>
  <si>
    <t>camp 815</t>
  </si>
  <si>
    <t>camp 816</t>
  </si>
  <si>
    <t>camp 817</t>
  </si>
  <si>
    <t>camp 818</t>
  </si>
  <si>
    <t>camp 819</t>
  </si>
  <si>
    <t>camp 820</t>
  </si>
  <si>
    <t>camp 821</t>
  </si>
  <si>
    <t>camp 822</t>
  </si>
  <si>
    <t>camp 823</t>
  </si>
  <si>
    <t>camp 824</t>
  </si>
  <si>
    <t>camp 825</t>
  </si>
  <si>
    <t>camp 826</t>
  </si>
  <si>
    <t>camp 827</t>
  </si>
  <si>
    <t>camp 828</t>
  </si>
  <si>
    <t>camp 829</t>
  </si>
  <si>
    <t>camp 830</t>
  </si>
  <si>
    <t>camp 831</t>
  </si>
  <si>
    <t>camp 832</t>
  </si>
  <si>
    <t>camp 833</t>
  </si>
  <si>
    <t>camp 834</t>
  </si>
  <si>
    <t>camp 835</t>
  </si>
  <si>
    <t>camp 836</t>
  </si>
  <si>
    <t>camp 837</t>
  </si>
  <si>
    <t>camp 838</t>
  </si>
  <si>
    <t>camp 839</t>
  </si>
  <si>
    <t>camp 840</t>
  </si>
  <si>
    <t>camp 841</t>
  </si>
  <si>
    <t>camp 842</t>
  </si>
  <si>
    <t>camp 843</t>
  </si>
  <si>
    <t>camp 844</t>
  </si>
  <si>
    <t>camp 845</t>
  </si>
  <si>
    <t>camp 846</t>
  </si>
  <si>
    <t>camp 847</t>
  </si>
  <si>
    <t>camp 848</t>
  </si>
  <si>
    <t>camp 849</t>
  </si>
  <si>
    <t>camp 850</t>
  </si>
  <si>
    <t>camp 851</t>
  </si>
  <si>
    <t>camp 852</t>
  </si>
  <si>
    <t>camp 853</t>
  </si>
  <si>
    <t>camp 854</t>
  </si>
  <si>
    <t>camp 855</t>
  </si>
  <si>
    <t>camp 856</t>
  </si>
  <si>
    <t>camp 857</t>
  </si>
  <si>
    <t>camp 858</t>
  </si>
  <si>
    <t>camp 859</t>
  </si>
  <si>
    <t>camp 860</t>
  </si>
  <si>
    <t>camp 861</t>
  </si>
  <si>
    <t>camp 862</t>
  </si>
  <si>
    <t>camp 863</t>
  </si>
  <si>
    <t>camp 864</t>
  </si>
  <si>
    <t>camp 865</t>
  </si>
  <si>
    <t>camp 866</t>
  </si>
  <si>
    <t>camp 867</t>
  </si>
  <si>
    <t>camp 868</t>
  </si>
  <si>
    <t>camp 869</t>
  </si>
  <si>
    <t>camp 870</t>
  </si>
  <si>
    <t>camp 871</t>
  </si>
  <si>
    <t>camp 872</t>
  </si>
  <si>
    <t>camp 873</t>
  </si>
  <si>
    <t>camp 874</t>
  </si>
  <si>
    <t>camp 875</t>
  </si>
  <si>
    <t>camp 876</t>
  </si>
  <si>
    <t>camp 877</t>
  </si>
  <si>
    <t>camp 878</t>
  </si>
  <si>
    <t>camp 879</t>
  </si>
  <si>
    <t>camp 880</t>
  </si>
  <si>
    <t>camp 881</t>
  </si>
  <si>
    <t>camp 882</t>
  </si>
  <si>
    <t>camp 883</t>
  </si>
  <si>
    <t>camp 884</t>
  </si>
  <si>
    <t>camp 885</t>
  </si>
  <si>
    <t>camp 886</t>
  </si>
  <si>
    <t>camp 887</t>
  </si>
  <si>
    <t>camp 888</t>
  </si>
  <si>
    <t>camp 889</t>
  </si>
  <si>
    <t>camp 890</t>
  </si>
  <si>
    <t>camp 891</t>
  </si>
  <si>
    <t>camp 892</t>
  </si>
  <si>
    <t>camp 893</t>
  </si>
  <si>
    <t>camp 894</t>
  </si>
  <si>
    <t>camp 895</t>
  </si>
  <si>
    <t>camp 896</t>
  </si>
  <si>
    <t>camp 897</t>
  </si>
  <si>
    <t>camp 898</t>
  </si>
  <si>
    <t>camp 899</t>
  </si>
  <si>
    <t>camp 900</t>
  </si>
  <si>
    <t>camp 901</t>
  </si>
  <si>
    <t>camp 902</t>
  </si>
  <si>
    <t>camp 903</t>
  </si>
  <si>
    <t>camp 904</t>
  </si>
  <si>
    <t>camp 905</t>
  </si>
  <si>
    <t>camp 906</t>
  </si>
  <si>
    <t>camp 907</t>
  </si>
  <si>
    <t>camp 908</t>
  </si>
  <si>
    <t>camp 909</t>
  </si>
  <si>
    <t>camp 910</t>
  </si>
  <si>
    <t>camp 911</t>
  </si>
  <si>
    <t>camp 912</t>
  </si>
  <si>
    <t>camp 913</t>
  </si>
  <si>
    <t>camp 914</t>
  </si>
  <si>
    <t>camp 915</t>
  </si>
  <si>
    <t>camp 916</t>
  </si>
  <si>
    <t>camp 917</t>
  </si>
  <si>
    <t>camp 918</t>
  </si>
  <si>
    <t>camp 919</t>
  </si>
  <si>
    <t>camp 920</t>
  </si>
  <si>
    <t>camp 921</t>
  </si>
  <si>
    <t>camp 922</t>
  </si>
  <si>
    <t>camp 923</t>
  </si>
  <si>
    <t>camp 924</t>
  </si>
  <si>
    <t>camp 925</t>
  </si>
  <si>
    <t>camp 926</t>
  </si>
  <si>
    <t>camp 927</t>
  </si>
  <si>
    <t>camp 928</t>
  </si>
  <si>
    <t>camp 929</t>
  </si>
  <si>
    <t>camp 930</t>
  </si>
  <si>
    <t>camp 931</t>
  </si>
  <si>
    <t>camp 932</t>
  </si>
  <si>
    <t>camp 933</t>
  </si>
  <si>
    <t>camp 934</t>
  </si>
  <si>
    <t>camp 935</t>
  </si>
  <si>
    <t>camp 936</t>
  </si>
  <si>
    <t>camp 937</t>
  </si>
  <si>
    <t>camp 938</t>
  </si>
  <si>
    <t>camp 939</t>
  </si>
  <si>
    <t>camp 940</t>
  </si>
  <si>
    <t>camp 941</t>
  </si>
  <si>
    <t>camp 942</t>
  </si>
  <si>
    <t>camp 943</t>
  </si>
  <si>
    <t>camp 944</t>
  </si>
  <si>
    <t>camp 945</t>
  </si>
  <si>
    <t>camp 946</t>
  </si>
  <si>
    <t>camp 947</t>
  </si>
  <si>
    <t>camp 948</t>
  </si>
  <si>
    <t>camp 949</t>
  </si>
  <si>
    <t>camp 950</t>
  </si>
  <si>
    <t>camp 951</t>
  </si>
  <si>
    <t>camp 952</t>
  </si>
  <si>
    <t>camp 953</t>
  </si>
  <si>
    <t>camp 954</t>
  </si>
  <si>
    <t>camp 955</t>
  </si>
  <si>
    <t>camp 956</t>
  </si>
  <si>
    <t>camp 957</t>
  </si>
  <si>
    <t>camp 958</t>
  </si>
  <si>
    <t>camp 959</t>
  </si>
  <si>
    <t>camp 960</t>
  </si>
  <si>
    <t>camp 961</t>
  </si>
  <si>
    <t>camp 962</t>
  </si>
  <si>
    <t>camp 963</t>
  </si>
  <si>
    <t>camp 964</t>
  </si>
  <si>
    <t>camp 965</t>
  </si>
  <si>
    <t>camp 966</t>
  </si>
  <si>
    <t>camp 967</t>
  </si>
  <si>
    <t>camp 968</t>
  </si>
  <si>
    <t>camp 969</t>
  </si>
  <si>
    <t>camp 970</t>
  </si>
  <si>
    <t>camp 971</t>
  </si>
  <si>
    <t>camp 972</t>
  </si>
  <si>
    <t>camp 973</t>
  </si>
  <si>
    <t>camp 974</t>
  </si>
  <si>
    <t>camp 975</t>
  </si>
  <si>
    <t>camp 976</t>
  </si>
  <si>
    <t>camp 977</t>
  </si>
  <si>
    <t>camp 978</t>
  </si>
  <si>
    <t>camp 979</t>
  </si>
  <si>
    <t>camp 980</t>
  </si>
  <si>
    <t>camp 981</t>
  </si>
  <si>
    <t>camp 982</t>
  </si>
  <si>
    <t>camp 983</t>
  </si>
  <si>
    <t>camp 984</t>
  </si>
  <si>
    <t>camp 985</t>
  </si>
  <si>
    <t>camp 986</t>
  </si>
  <si>
    <t>camp 987</t>
  </si>
  <si>
    <t>camp 988</t>
  </si>
  <si>
    <t>camp 989</t>
  </si>
  <si>
    <t>camp 990</t>
  </si>
  <si>
    <t>camp 991</t>
  </si>
  <si>
    <t>camp 992</t>
  </si>
  <si>
    <t>camp 993</t>
  </si>
  <si>
    <t>camp 994</t>
  </si>
  <si>
    <t>camp 995</t>
  </si>
  <si>
    <t>camp 996</t>
  </si>
  <si>
    <t>camp 997</t>
  </si>
  <si>
    <t>camp 998</t>
  </si>
  <si>
    <t>camp 999</t>
  </si>
  <si>
    <t>camp 1000</t>
  </si>
  <si>
    <t>test z</t>
  </si>
  <si>
    <t>test t</t>
  </si>
  <si>
    <t>p</t>
  </si>
  <si>
    <t>1-p</t>
  </si>
  <si>
    <t>var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</si>
</sst>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">
    <font>
      <sz val="10"/>
      <name val="Times New Roman"/>
      <family val="0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vertAlign val="subscript"/>
      <sz val="10"/>
      <name val="Symbol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E19" sqref="E19"/>
    </sheetView>
  </sheetViews>
  <sheetFormatPr defaultColWidth="9.33203125" defaultRowHeight="12.75"/>
  <cols>
    <col min="1" max="1" width="12" style="0" bestFit="1" customWidth="1"/>
    <col min="2" max="2" width="9.16015625" style="0" bestFit="1" customWidth="1"/>
  </cols>
  <sheetData>
    <row r="1" ht="12.75">
      <c r="A1" t="s">
        <v>0</v>
      </c>
    </row>
    <row r="3" spans="1:8" ht="12.75">
      <c r="A3" t="s">
        <v>1</v>
      </c>
      <c r="B3">
        <v>320</v>
      </c>
      <c r="D3" t="s">
        <v>6</v>
      </c>
      <c r="E3">
        <f>NORMSINV(0.975)</f>
        <v>1.9599610823206604</v>
      </c>
      <c r="G3" t="s">
        <v>7</v>
      </c>
      <c r="H3">
        <f>B4-E3*B6/B3^0.5</f>
        <v>60.1373923593377</v>
      </c>
    </row>
    <row r="4" spans="1:8" ht="12.75">
      <c r="A4" t="s">
        <v>2</v>
      </c>
      <c r="B4">
        <v>62</v>
      </c>
      <c r="G4" t="s">
        <v>8</v>
      </c>
      <c r="H4">
        <f>B4+E3*B6/B3^0.5</f>
        <v>63.8626076406623</v>
      </c>
    </row>
    <row r="5" spans="1:2" ht="15.75">
      <c r="A5" s="1" t="s">
        <v>4</v>
      </c>
      <c r="B5">
        <v>289</v>
      </c>
    </row>
    <row r="6" spans="1:2" ht="12.75">
      <c r="A6" s="1" t="s">
        <v>3</v>
      </c>
      <c r="B6">
        <f>B5^0.5</f>
        <v>17</v>
      </c>
    </row>
    <row r="7" spans="1:2" ht="14.25">
      <c r="A7" s="1" t="s">
        <v>5</v>
      </c>
      <c r="B7">
        <v>297</v>
      </c>
    </row>
    <row r="10" ht="12.75">
      <c r="A10" t="s">
        <v>11</v>
      </c>
    </row>
    <row r="11" spans="1:8" ht="12.75">
      <c r="A11" t="s">
        <v>10</v>
      </c>
      <c r="B11">
        <f>B7/B3</f>
        <v>0.928125</v>
      </c>
      <c r="D11" t="s">
        <v>6</v>
      </c>
      <c r="E11">
        <f>NORMSINV(0.95)</f>
        <v>1.6448530004709028</v>
      </c>
      <c r="G11" t="s">
        <v>7</v>
      </c>
      <c r="H11">
        <f>B11-E11*(B11*(1-B11)/B3)^0.5</f>
        <v>0.9043760580155332</v>
      </c>
    </row>
    <row r="12" spans="7:8" ht="12.75">
      <c r="G12" t="s">
        <v>8</v>
      </c>
      <c r="H12">
        <f>B11+E11*(B11*(1-B11)/B3)^0.5</f>
        <v>0.9518739419844667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G16" sqref="G16"/>
    </sheetView>
  </sheetViews>
  <sheetFormatPr defaultColWidth="9.33203125" defaultRowHeight="12.75"/>
  <cols>
    <col min="2" max="2" width="30.16015625" style="0" customWidth="1"/>
    <col min="10" max="10" width="9.33203125" style="9" customWidth="1"/>
  </cols>
  <sheetData>
    <row r="2" spans="1:12" ht="15.75">
      <c r="A2" t="s">
        <v>0</v>
      </c>
      <c r="J2" s="12" t="s">
        <v>14</v>
      </c>
      <c r="K2" s="10" t="s">
        <v>4</v>
      </c>
      <c r="L2" t="s">
        <v>1</v>
      </c>
    </row>
    <row r="3" spans="2:12" ht="12.75">
      <c r="B3" s="2" t="s">
        <v>12</v>
      </c>
      <c r="C3" s="3">
        <v>17.94</v>
      </c>
      <c r="D3" s="3">
        <v>11.82</v>
      </c>
      <c r="E3" s="3">
        <v>11.64</v>
      </c>
      <c r="F3" s="3">
        <v>7.44</v>
      </c>
      <c r="G3" s="3">
        <v>16.19</v>
      </c>
      <c r="H3" s="4"/>
      <c r="I3" s="5"/>
      <c r="J3" s="12">
        <f>AVERAGE(C3:G3)</f>
        <v>13.006</v>
      </c>
      <c r="K3" s="11">
        <f>VAR(C3:G3)</f>
        <v>17.183779999999985</v>
      </c>
      <c r="L3">
        <f>COUNTA(C3:I3)</f>
        <v>5</v>
      </c>
    </row>
    <row r="4" spans="2:12" ht="12.75">
      <c r="B4" s="6" t="s">
        <v>13</v>
      </c>
      <c r="C4" s="7">
        <v>18.46</v>
      </c>
      <c r="D4" s="7">
        <v>20.28</v>
      </c>
      <c r="E4" s="7">
        <v>12.62</v>
      </c>
      <c r="F4" s="7">
        <v>16.76</v>
      </c>
      <c r="G4" s="7">
        <v>15</v>
      </c>
      <c r="H4" s="7">
        <v>22.67</v>
      </c>
      <c r="I4" s="8">
        <v>22.19</v>
      </c>
      <c r="J4" s="12">
        <f>AVERAGE(C4:I4)</f>
        <v>18.282857142857143</v>
      </c>
      <c r="K4" s="11">
        <f>VAR(C4:I4)</f>
        <v>13.949490476190476</v>
      </c>
      <c r="L4">
        <f>COUNTA(C4:I4)</f>
        <v>7</v>
      </c>
    </row>
    <row r="10" spans="1:3" ht="12.75">
      <c r="A10" t="s">
        <v>9</v>
      </c>
      <c r="B10" t="s">
        <v>15</v>
      </c>
      <c r="C10">
        <f>K3-K4</f>
        <v>3.234289523809508</v>
      </c>
    </row>
    <row r="11" spans="2:4" ht="12.75">
      <c r="B11" t="s">
        <v>16</v>
      </c>
      <c r="C11">
        <f>(K3*(L3-1)+K4*(L4-1))/(L3+L4-2)</f>
        <v>15.24320628571428</v>
      </c>
      <c r="D11">
        <f>C11^0.5</f>
        <v>3.9042548950746387</v>
      </c>
    </row>
    <row r="15" spans="1:7" ht="12.75">
      <c r="A15" t="s">
        <v>17</v>
      </c>
      <c r="C15" t="s">
        <v>18</v>
      </c>
      <c r="D15">
        <f>TINV(0.01,10)</f>
        <v>3.1692616175860167</v>
      </c>
      <c r="F15" t="s">
        <v>7</v>
      </c>
      <c r="G15">
        <f>C10-D15*D11*(1/L3+1/L4)^0.5</f>
        <v>-4.010951797347725</v>
      </c>
    </row>
    <row r="16" spans="6:7" ht="12.75">
      <c r="F16" t="s">
        <v>8</v>
      </c>
      <c r="G16">
        <f>C10+D15*D11*(1/L3+1/L4)^0.5</f>
        <v>10.479530844966742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F5" sqref="F5"/>
    </sheetView>
  </sheetViews>
  <sheetFormatPr defaultColWidth="9.33203125" defaultRowHeight="12.75"/>
  <cols>
    <col min="3" max="3" width="10.16015625" style="0" bestFit="1" customWidth="1"/>
    <col min="6" max="6" width="18.16015625" style="0" bestFit="1" customWidth="1"/>
  </cols>
  <sheetData>
    <row r="1" ht="13.5" thickBot="1"/>
    <row r="2" spans="1:4" ht="13.5" thickBot="1">
      <c r="A2" s="15"/>
      <c r="B2" s="16" t="s">
        <v>22</v>
      </c>
      <c r="C2" s="16" t="s">
        <v>23</v>
      </c>
      <c r="D2" s="15" t="s">
        <v>21</v>
      </c>
    </row>
    <row r="3" spans="1:4" ht="13.5" thickBot="1">
      <c r="A3" s="15" t="s">
        <v>20</v>
      </c>
      <c r="B3" s="16">
        <f>D3*0.7</f>
        <v>294</v>
      </c>
      <c r="C3" s="16">
        <f>D3-B3</f>
        <v>126</v>
      </c>
      <c r="D3" s="15">
        <v>420</v>
      </c>
    </row>
    <row r="4" spans="1:4" ht="13.5" thickBot="1">
      <c r="A4" s="15" t="s">
        <v>19</v>
      </c>
      <c r="B4" s="16">
        <f>B5-B3</f>
        <v>294</v>
      </c>
      <c r="C4" s="16">
        <f>D4-B4</f>
        <v>266</v>
      </c>
      <c r="D4" s="15">
        <v>560</v>
      </c>
    </row>
    <row r="5" spans="1:4" ht="13.5" thickBot="1">
      <c r="A5" s="14" t="s">
        <v>21</v>
      </c>
      <c r="B5" s="13">
        <f>0.6*D5</f>
        <v>588</v>
      </c>
      <c r="C5" s="13">
        <f>SUM(C3:C4)</f>
        <v>392</v>
      </c>
      <c r="D5" s="14">
        <f>SUM(D3:D4)</f>
        <v>980</v>
      </c>
    </row>
    <row r="7" spans="2:6" ht="12.75">
      <c r="B7" t="s">
        <v>1045</v>
      </c>
      <c r="C7" t="s">
        <v>1046</v>
      </c>
      <c r="D7" t="s">
        <v>1047</v>
      </c>
      <c r="E7" t="s">
        <v>27</v>
      </c>
      <c r="F7" t="s">
        <v>26</v>
      </c>
    </row>
    <row r="8" spans="1:6" ht="14.25">
      <c r="A8" t="s">
        <v>24</v>
      </c>
      <c r="B8">
        <f>B3/D3</f>
        <v>0.7</v>
      </c>
      <c r="C8">
        <f>1-B8</f>
        <v>0.30000000000000004</v>
      </c>
      <c r="D8">
        <f>B8*C8/D3</f>
        <v>0.0005</v>
      </c>
      <c r="E8">
        <f>B8-B9</f>
        <v>0.17499999999999993</v>
      </c>
      <c r="F8">
        <f>(D8+D9)^0.5</f>
        <v>0.030745934690622107</v>
      </c>
    </row>
    <row r="9" spans="1:4" ht="14.25">
      <c r="A9" t="s">
        <v>25</v>
      </c>
      <c r="B9">
        <f>B4/D4</f>
        <v>0.525</v>
      </c>
      <c r="C9">
        <f>1-B9</f>
        <v>0.475</v>
      </c>
      <c r="D9">
        <f>B9*C9/D4</f>
        <v>0.00044531249999999996</v>
      </c>
    </row>
    <row r="10" spans="5:8" ht="12.75">
      <c r="E10" t="s">
        <v>6</v>
      </c>
      <c r="F10">
        <f>NORMSINV(0.95)</f>
        <v>1.6448530004709028</v>
      </c>
      <c r="G10" t="s">
        <v>7</v>
      </c>
      <c r="H10">
        <f>E8-F8^0.5*F10</f>
        <v>-0.113417057361063</v>
      </c>
    </row>
    <row r="11" spans="7:8" ht="12.75">
      <c r="G11" t="s">
        <v>8</v>
      </c>
      <c r="H11">
        <f>E8+F8^0.5*F10</f>
        <v>0.46341705736106287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25">
      <selection activeCell="M20" sqref="M20"/>
    </sheetView>
  </sheetViews>
  <sheetFormatPr defaultColWidth="9.33203125" defaultRowHeight="12.75"/>
  <cols>
    <col min="1" max="2" width="12.5" style="0" bestFit="1" customWidth="1"/>
    <col min="9" max="9" width="9.5" style="0" bestFit="1" customWidth="1"/>
  </cols>
  <sheetData>
    <row r="1" ht="12.75">
      <c r="A1" t="s">
        <v>41</v>
      </c>
    </row>
    <row r="3" spans="2:3" ht="12.75">
      <c r="B3" t="s">
        <v>1</v>
      </c>
      <c r="C3">
        <v>10</v>
      </c>
    </row>
    <row r="4" spans="2:3" ht="12.75">
      <c r="B4" t="s">
        <v>28</v>
      </c>
      <c r="C4">
        <v>2.1</v>
      </c>
    </row>
    <row r="5" spans="2:3" ht="15.75">
      <c r="B5" s="1" t="s">
        <v>4</v>
      </c>
      <c r="C5">
        <v>0.4</v>
      </c>
    </row>
    <row r="7" spans="2:3" ht="14.25">
      <c r="B7" t="s">
        <v>29</v>
      </c>
      <c r="C7">
        <v>2.5</v>
      </c>
    </row>
    <row r="8" spans="2:9" ht="14.25">
      <c r="B8" t="s">
        <v>30</v>
      </c>
      <c r="C8" t="s">
        <v>31</v>
      </c>
      <c r="E8" t="s">
        <v>32</v>
      </c>
      <c r="F8">
        <v>0.05</v>
      </c>
      <c r="H8" t="s">
        <v>33</v>
      </c>
      <c r="I8">
        <f>TINV(0.1,9)</f>
        <v>1.83311385626439</v>
      </c>
    </row>
    <row r="9" spans="8:10" ht="12.75">
      <c r="H9" t="s">
        <v>18</v>
      </c>
      <c r="I9">
        <f>(C4-C7)/(C5/C3)^0.5</f>
        <v>-1.9999999999999996</v>
      </c>
      <c r="J9" t="s">
        <v>38</v>
      </c>
    </row>
    <row r="13" spans="2:3" ht="14.25">
      <c r="B13" t="s">
        <v>29</v>
      </c>
      <c r="C13">
        <v>2.5</v>
      </c>
    </row>
    <row r="14" spans="2:9" ht="14.25">
      <c r="B14" t="s">
        <v>30</v>
      </c>
      <c r="C14" t="s">
        <v>35</v>
      </c>
      <c r="E14" t="s">
        <v>32</v>
      </c>
      <c r="F14">
        <v>0.05</v>
      </c>
      <c r="H14" t="s">
        <v>33</v>
      </c>
      <c r="I14">
        <f>-TINV(0.1,9)</f>
        <v>-1.83311385626439</v>
      </c>
    </row>
    <row r="15" spans="8:10" ht="12.75">
      <c r="H15" t="s">
        <v>18</v>
      </c>
      <c r="I15">
        <f>(C4-C13)/(C5/C3)^0.5</f>
        <v>-1.9999999999999996</v>
      </c>
      <c r="J15" t="s">
        <v>36</v>
      </c>
    </row>
    <row r="19" spans="2:10" ht="14.25">
      <c r="B19" t="s">
        <v>29</v>
      </c>
      <c r="C19">
        <v>2.5</v>
      </c>
      <c r="I19" t="s">
        <v>40</v>
      </c>
      <c r="J19" t="s">
        <v>8</v>
      </c>
    </row>
    <row r="20" spans="2:10" ht="14.25">
      <c r="B20" t="s">
        <v>30</v>
      </c>
      <c r="C20" t="s">
        <v>35</v>
      </c>
      <c r="E20" t="s">
        <v>32</v>
      </c>
      <c r="F20">
        <v>0.05</v>
      </c>
      <c r="H20" t="s">
        <v>33</v>
      </c>
      <c r="I20">
        <f>-TINV(0.05,9)</f>
        <v>-2.262158886878751</v>
      </c>
      <c r="J20">
        <f>TINV(0.05,9)</f>
        <v>2.262158886878751</v>
      </c>
    </row>
    <row r="21" spans="8:10" ht="12.75">
      <c r="H21" t="s">
        <v>18</v>
      </c>
      <c r="I21">
        <f>(C4-C19)/(C5/C3)^0.5</f>
        <v>-1.9999999999999996</v>
      </c>
      <c r="J21" t="s">
        <v>34</v>
      </c>
    </row>
    <row r="23" ht="12.75">
      <c r="A23" t="s">
        <v>17</v>
      </c>
    </row>
    <row r="25" spans="2:3" ht="12.75">
      <c r="B25" t="s">
        <v>1</v>
      </c>
      <c r="C25">
        <v>10</v>
      </c>
    </row>
    <row r="26" spans="2:3" ht="12.75">
      <c r="B26" t="s">
        <v>28</v>
      </c>
      <c r="C26">
        <v>2.1</v>
      </c>
    </row>
    <row r="27" spans="2:3" ht="15.75">
      <c r="B27" s="1" t="s">
        <v>4</v>
      </c>
      <c r="C27">
        <v>0.5</v>
      </c>
    </row>
    <row r="29" spans="2:3" ht="14.25">
      <c r="B29" t="s">
        <v>29</v>
      </c>
      <c r="C29">
        <v>2.5</v>
      </c>
    </row>
    <row r="30" spans="2:9" ht="14.25">
      <c r="B30" t="s">
        <v>30</v>
      </c>
      <c r="C30" t="s">
        <v>31</v>
      </c>
      <c r="E30" t="s">
        <v>32</v>
      </c>
      <c r="F30">
        <v>0.05</v>
      </c>
      <c r="H30" t="s">
        <v>37</v>
      </c>
      <c r="I30">
        <f>NORMSINV(0.95)</f>
        <v>1.6448530004709028</v>
      </c>
    </row>
    <row r="31" spans="8:10" ht="12.75">
      <c r="H31" t="s">
        <v>6</v>
      </c>
      <c r="I31">
        <f>(C26-C29)/(C27/C25)^0.5</f>
        <v>-1.7888543819998315</v>
      </c>
      <c r="J31" t="s">
        <v>38</v>
      </c>
    </row>
    <row r="35" spans="2:3" ht="14.25">
      <c r="B35" t="s">
        <v>29</v>
      </c>
      <c r="C35">
        <v>2.5</v>
      </c>
    </row>
    <row r="36" spans="2:9" ht="14.25">
      <c r="B36" t="s">
        <v>30</v>
      </c>
      <c r="C36" t="s">
        <v>35</v>
      </c>
      <c r="E36" t="s">
        <v>32</v>
      </c>
      <c r="F36">
        <v>0.05</v>
      </c>
      <c r="H36" t="s">
        <v>37</v>
      </c>
      <c r="I36">
        <f>NORMSINV(0.05)</f>
        <v>-1.6448530004709028</v>
      </c>
    </row>
    <row r="37" spans="8:10" ht="12.75">
      <c r="H37" t="s">
        <v>18</v>
      </c>
      <c r="I37">
        <f>(C26-C35)/(C27/C25)^0.5</f>
        <v>-1.7888543819998315</v>
      </c>
      <c r="J37" t="s">
        <v>36</v>
      </c>
    </row>
    <row r="41" spans="2:10" ht="14.25">
      <c r="B41" t="s">
        <v>29</v>
      </c>
      <c r="C41">
        <v>2.5</v>
      </c>
      <c r="I41" t="s">
        <v>7</v>
      </c>
      <c r="J41" t="s">
        <v>8</v>
      </c>
    </row>
    <row r="42" spans="2:10" ht="14.25">
      <c r="B42" t="s">
        <v>30</v>
      </c>
      <c r="C42" t="s">
        <v>35</v>
      </c>
      <c r="E42" t="s">
        <v>32</v>
      </c>
      <c r="F42">
        <v>0.05</v>
      </c>
      <c r="H42" t="s">
        <v>37</v>
      </c>
      <c r="I42">
        <f>NORMSINV(0.025)</f>
        <v>-1.9599610823206604</v>
      </c>
      <c r="J42">
        <f>NORMSINV(0.975)</f>
        <v>1.9599610823206604</v>
      </c>
    </row>
    <row r="43" spans="8:10" ht="12.75">
      <c r="H43" t="s">
        <v>39</v>
      </c>
      <c r="I43">
        <f>(C26-C41)/(C27/C25)^0.5</f>
        <v>-1.7888543819998315</v>
      </c>
      <c r="J43" t="s">
        <v>34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06"/>
  <sheetViews>
    <sheetView workbookViewId="0" topLeftCell="A1">
      <selection activeCell="B5" sqref="B5"/>
    </sheetView>
  </sheetViews>
  <sheetFormatPr defaultColWidth="9.33203125" defaultRowHeight="12.75"/>
  <cols>
    <col min="13" max="13" width="9.33203125" style="11" customWidth="1"/>
  </cols>
  <sheetData>
    <row r="1" spans="2:7" ht="12.75">
      <c r="B1" t="s">
        <v>14</v>
      </c>
      <c r="C1">
        <v>2.5</v>
      </c>
      <c r="F1" t="s">
        <v>6</v>
      </c>
      <c r="G1">
        <f>NORMSINV(0.95)</f>
        <v>1.6448530004709028</v>
      </c>
    </row>
    <row r="2" spans="2:7" ht="12.75">
      <c r="B2" t="s">
        <v>42</v>
      </c>
      <c r="C2">
        <v>0.5</v>
      </c>
      <c r="D2">
        <f>C2^0.5</f>
        <v>0.7071067811865476</v>
      </c>
      <c r="F2" t="s">
        <v>18</v>
      </c>
      <c r="G2">
        <f>TINV(0.1,9)</f>
        <v>1.83311385626439</v>
      </c>
    </row>
    <row r="4" spans="12:16" ht="15.75">
      <c r="L4" t="s">
        <v>14</v>
      </c>
      <c r="M4" s="10" t="s">
        <v>4</v>
      </c>
      <c r="N4" t="s">
        <v>1043</v>
      </c>
      <c r="P4" t="s">
        <v>1044</v>
      </c>
    </row>
    <row r="5" spans="1:17" ht="12.75">
      <c r="A5" t="s">
        <v>43</v>
      </c>
      <c r="B5">
        <v>2.3137649703539864</v>
      </c>
      <c r="C5">
        <v>2.796774396267665</v>
      </c>
      <c r="D5">
        <v>1.358473194495673</v>
      </c>
      <c r="E5">
        <v>2.9425698608190487</v>
      </c>
      <c r="F5">
        <v>2.2515939121035444</v>
      </c>
      <c r="G5">
        <v>2.072658985640601</v>
      </c>
      <c r="H5">
        <v>1.968889156394198</v>
      </c>
      <c r="I5">
        <v>2.68802769896638</v>
      </c>
      <c r="J5">
        <v>2.2849857947176133</v>
      </c>
      <c r="K5">
        <v>3.567385861074399</v>
      </c>
      <c r="L5">
        <f>AVERAGE(B5:K5)</f>
        <v>2.424512383083311</v>
      </c>
      <c r="M5" s="11">
        <f>VAR(B5:K5)</f>
        <v>0.368003223398526</v>
      </c>
      <c r="N5">
        <f>(L5-$C$1)/($C$2/10)^0.5</f>
        <v>-0.33759088577036006</v>
      </c>
      <c r="O5" t="str">
        <f>IF(N5&lt;$G$1,"accetto","rifiuto")</f>
        <v>accetto</v>
      </c>
      <c r="P5">
        <f>(L5-$C$1)/(M5/10)^0.5</f>
        <v>-0.39350468185246734</v>
      </c>
      <c r="Q5" t="str">
        <f>IF(P5&lt;$G$2,"accetto","rifiuto")</f>
        <v>accetto</v>
      </c>
    </row>
    <row r="6" spans="1:17" ht="12.75">
      <c r="A6" t="s">
        <v>44</v>
      </c>
      <c r="B6">
        <v>2.0996237869917422</v>
      </c>
      <c r="C6">
        <v>2.925330491502791</v>
      </c>
      <c r="D6">
        <v>3.1562825720970977</v>
      </c>
      <c r="E6">
        <v>1.45586578350958</v>
      </c>
      <c r="F6">
        <v>3.1842578601458627</v>
      </c>
      <c r="G6">
        <v>1.8607518058843198</v>
      </c>
      <c r="H6">
        <v>2.0542676454113007</v>
      </c>
      <c r="I6">
        <v>3.947499283549405</v>
      </c>
      <c r="J6">
        <v>2.3364096798093215</v>
      </c>
      <c r="K6">
        <v>2.5684526358600124</v>
      </c>
      <c r="L6">
        <f aca="true" t="shared" si="0" ref="L6:L69">AVERAGE(B6:K6)</f>
        <v>2.5588741544761433</v>
      </c>
      <c r="M6" s="11">
        <f aca="true" t="shared" si="1" ref="M6:M69">VAR(B6:K6)</f>
        <v>0.558854965738615</v>
      </c>
      <c r="N6">
        <f aca="true" t="shared" si="2" ref="N6:N69">(L6-$C$1)/($C$2/10)^0.5</f>
        <v>0.2632932230529599</v>
      </c>
      <c r="O6" t="str">
        <f aca="true" t="shared" si="3" ref="O6:O69">IF(N6&lt;$G$1,"accetto","rifiuto")</f>
        <v>accetto</v>
      </c>
      <c r="P6">
        <f>(L6-$C$1)/(M6/10)^0.5</f>
        <v>0.2490434511041528</v>
      </c>
      <c r="Q6" t="str">
        <f aca="true" t="shared" si="4" ref="Q6:Q69">IF(P6&lt;$G$2,"accetto","rifiuto")</f>
        <v>accetto</v>
      </c>
    </row>
    <row r="7" spans="1:17" ht="12.75">
      <c r="A7" t="s">
        <v>45</v>
      </c>
      <c r="B7">
        <v>3.854839984651335</v>
      </c>
      <c r="C7">
        <v>2.461439924085198</v>
      </c>
      <c r="D7">
        <v>1.9111507343018275</v>
      </c>
      <c r="E7">
        <v>3.127773502690161</v>
      </c>
      <c r="F7">
        <v>2.689709431799656</v>
      </c>
      <c r="G7">
        <v>3.5939913246738797</v>
      </c>
      <c r="H7">
        <v>2.5903360637698825</v>
      </c>
      <c r="I7">
        <v>1.7105502334652556</v>
      </c>
      <c r="J7">
        <v>3.3458119330771297</v>
      </c>
      <c r="K7">
        <v>2.326782322060126</v>
      </c>
      <c r="L7">
        <f t="shared" si="0"/>
        <v>2.761238545457445</v>
      </c>
      <c r="M7" s="11">
        <f t="shared" si="1"/>
        <v>0.5005628812101909</v>
      </c>
      <c r="N7">
        <f t="shared" si="2"/>
        <v>1.1682942919720323</v>
      </c>
      <c r="O7" t="str">
        <f t="shared" si="3"/>
        <v>accetto</v>
      </c>
      <c r="P7">
        <f aca="true" t="shared" si="5" ref="P7:P69">(L7-$C$1)/(M7/10)^0.5</f>
        <v>1.1676372357819678</v>
      </c>
      <c r="Q7" t="str">
        <f t="shared" si="4"/>
        <v>accetto</v>
      </c>
    </row>
    <row r="8" spans="1:17" ht="12.75">
      <c r="A8" t="s">
        <v>46</v>
      </c>
      <c r="B8">
        <v>1.9795856846349125</v>
      </c>
      <c r="C8">
        <v>3.7554987721250654</v>
      </c>
      <c r="D8">
        <v>2.5355270080467562</v>
      </c>
      <c r="E8">
        <v>3.4455422271958014</v>
      </c>
      <c r="F8">
        <v>1.5854170915781651</v>
      </c>
      <c r="G8">
        <v>2.1758242914211223</v>
      </c>
      <c r="H8">
        <v>1.8836963654098327</v>
      </c>
      <c r="I8">
        <v>2.871682249456171</v>
      </c>
      <c r="J8">
        <v>1.5518049437650916</v>
      </c>
      <c r="K8">
        <v>3.4157083510444863</v>
      </c>
      <c r="L8">
        <f t="shared" si="0"/>
        <v>2.5200286984677405</v>
      </c>
      <c r="M8" s="11">
        <f t="shared" si="1"/>
        <v>0.6595038122614704</v>
      </c>
      <c r="N8">
        <f t="shared" si="2"/>
        <v>0.08957106254942714</v>
      </c>
      <c r="O8" t="str">
        <f t="shared" si="3"/>
        <v>accetto</v>
      </c>
      <c r="P8">
        <f t="shared" si="5"/>
        <v>0.07799092533586924</v>
      </c>
      <c r="Q8" t="str">
        <f t="shared" si="4"/>
        <v>accetto</v>
      </c>
    </row>
    <row r="9" spans="1:17" ht="12.75">
      <c r="A9" t="s">
        <v>47</v>
      </c>
      <c r="B9">
        <v>3.1984786315706515</v>
      </c>
      <c r="C9">
        <v>2.4346439391274544</v>
      </c>
      <c r="D9">
        <v>1.7140712610989794</v>
      </c>
      <c r="E9">
        <v>2.4289379450306114</v>
      </c>
      <c r="F9">
        <v>1.3918248827303614</v>
      </c>
      <c r="G9">
        <v>2.040390937874008</v>
      </c>
      <c r="H9">
        <v>3.9383928449569794</v>
      </c>
      <c r="I9">
        <v>2.4032794610093333</v>
      </c>
      <c r="J9">
        <v>3.38103507161577</v>
      </c>
      <c r="K9">
        <v>2.115085760851798</v>
      </c>
      <c r="L9">
        <f t="shared" si="0"/>
        <v>2.5046140735865947</v>
      </c>
      <c r="M9" s="11">
        <f t="shared" si="1"/>
        <v>0.6174075448351144</v>
      </c>
      <c r="N9">
        <f t="shared" si="2"/>
        <v>0.020634764385624085</v>
      </c>
      <c r="O9" t="str">
        <f t="shared" si="3"/>
        <v>accetto</v>
      </c>
      <c r="P9">
        <f t="shared" si="5"/>
        <v>0.018569429030120533</v>
      </c>
      <c r="Q9" t="str">
        <f t="shared" si="4"/>
        <v>accetto</v>
      </c>
    </row>
    <row r="10" spans="1:17" ht="12.75">
      <c r="A10" t="s">
        <v>48</v>
      </c>
      <c r="B10">
        <v>2.507275182667854</v>
      </c>
      <c r="C10">
        <v>1.9587939360690143</v>
      </c>
      <c r="D10">
        <v>3.03859986037196</v>
      </c>
      <c r="E10">
        <v>1.9121443393601112</v>
      </c>
      <c r="F10">
        <v>2.507546092784878</v>
      </c>
      <c r="G10">
        <v>3.1169370980092026</v>
      </c>
      <c r="H10">
        <v>3.5455876452488155</v>
      </c>
      <c r="I10">
        <v>3.9787801573584147</v>
      </c>
      <c r="J10">
        <v>2.5247525027100437</v>
      </c>
      <c r="K10">
        <v>2.5841228166052588</v>
      </c>
      <c r="L10">
        <f t="shared" si="0"/>
        <v>2.7674539631185553</v>
      </c>
      <c r="M10" s="11">
        <f t="shared" si="1"/>
        <v>0.43130074823929476</v>
      </c>
      <c r="N10">
        <f t="shared" si="2"/>
        <v>1.1960904847696225</v>
      </c>
      <c r="O10" t="str">
        <f t="shared" si="3"/>
        <v>accetto</v>
      </c>
      <c r="P10">
        <f t="shared" si="5"/>
        <v>1.2878311685734203</v>
      </c>
      <c r="Q10" t="str">
        <f t="shared" si="4"/>
        <v>accetto</v>
      </c>
    </row>
    <row r="11" spans="1:17" ht="12.75">
      <c r="A11" t="s">
        <v>49</v>
      </c>
      <c r="B11">
        <v>4.145512874129054</v>
      </c>
      <c r="C11">
        <v>1.987495938496977</v>
      </c>
      <c r="D11">
        <v>2.8358176086226194</v>
      </c>
      <c r="E11">
        <v>2.680025801919328</v>
      </c>
      <c r="F11">
        <v>1.7369338240905563</v>
      </c>
      <c r="G11">
        <v>3.3896816865080837</v>
      </c>
      <c r="H11">
        <v>1.9963194086585645</v>
      </c>
      <c r="I11">
        <v>2.8358176086226194</v>
      </c>
      <c r="J11">
        <v>2.5714422937983272</v>
      </c>
      <c r="K11">
        <v>1.5030604160028815</v>
      </c>
      <c r="L11">
        <f t="shared" si="0"/>
        <v>2.568210746084901</v>
      </c>
      <c r="M11" s="11">
        <f t="shared" si="1"/>
        <v>0.6453658178609109</v>
      </c>
      <c r="N11">
        <f t="shared" si="2"/>
        <v>0.3050477300836329</v>
      </c>
      <c r="O11" t="str">
        <f t="shared" si="3"/>
        <v>accetto</v>
      </c>
      <c r="P11">
        <f t="shared" si="5"/>
        <v>0.2685034190888243</v>
      </c>
      <c r="Q11" t="str">
        <f t="shared" si="4"/>
        <v>accetto</v>
      </c>
    </row>
    <row r="12" spans="1:17" ht="12.75">
      <c r="A12" t="s">
        <v>50</v>
      </c>
      <c r="B12">
        <v>2.6258035841351557</v>
      </c>
      <c r="C12">
        <v>3.580412055544002</v>
      </c>
      <c r="D12">
        <v>2.1728772395249507</v>
      </c>
      <c r="E12">
        <v>1.920056200997351</v>
      </c>
      <c r="F12">
        <v>2.4386633770654953</v>
      </c>
      <c r="G12">
        <v>2.2441579519181687</v>
      </c>
      <c r="H12">
        <v>3.6072522543190644</v>
      </c>
      <c r="I12">
        <v>1.4850565495908086</v>
      </c>
      <c r="J12">
        <v>2.5329272355884314</v>
      </c>
      <c r="K12">
        <v>2.824476362536643</v>
      </c>
      <c r="L12">
        <f t="shared" si="0"/>
        <v>2.543168281122007</v>
      </c>
      <c r="M12" s="11">
        <f t="shared" si="1"/>
        <v>0.44883667408995603</v>
      </c>
      <c r="N12">
        <f t="shared" si="2"/>
        <v>0.19305442212125756</v>
      </c>
      <c r="O12" t="str">
        <f t="shared" si="3"/>
        <v>accetto</v>
      </c>
      <c r="P12">
        <f t="shared" si="5"/>
        <v>0.20376077718704913</v>
      </c>
      <c r="Q12" t="str">
        <f t="shared" si="4"/>
        <v>accetto</v>
      </c>
    </row>
    <row r="13" spans="1:17" ht="12.75">
      <c r="A13" t="s">
        <v>51</v>
      </c>
      <c r="B13">
        <v>1.8135796822434713</v>
      </c>
      <c r="C13">
        <v>1.1843897296239447</v>
      </c>
      <c r="D13">
        <v>2.0551253934672786</v>
      </c>
      <c r="E13">
        <v>1.5618117364556383</v>
      </c>
      <c r="F13">
        <v>2.4575386576225355</v>
      </c>
      <c r="G13">
        <v>3.325261350787514</v>
      </c>
      <c r="H13">
        <v>1.3307262105217887</v>
      </c>
      <c r="I13">
        <v>3.0653773559151887</v>
      </c>
      <c r="J13">
        <v>1.8126246637893928</v>
      </c>
      <c r="K13">
        <v>2.8888725816295846</v>
      </c>
      <c r="L13">
        <f t="shared" si="0"/>
        <v>2.1495307362056337</v>
      </c>
      <c r="M13" s="11">
        <f t="shared" si="1"/>
        <v>0.560582841167637</v>
      </c>
      <c r="N13">
        <f t="shared" si="2"/>
        <v>-1.5673461957370178</v>
      </c>
      <c r="O13" t="str">
        <f t="shared" si="3"/>
        <v>accetto</v>
      </c>
      <c r="P13">
        <f t="shared" si="5"/>
        <v>-1.4802328434216339</v>
      </c>
      <c r="Q13" t="str">
        <f t="shared" si="4"/>
        <v>accetto</v>
      </c>
    </row>
    <row r="14" spans="1:17" ht="12.75">
      <c r="A14" t="s">
        <v>52</v>
      </c>
      <c r="B14">
        <v>1.841382938348488</v>
      </c>
      <c r="C14">
        <v>2.6986968950291157</v>
      </c>
      <c r="D14">
        <v>3.4899714863877307</v>
      </c>
      <c r="E14">
        <v>2.1137046819762872</v>
      </c>
      <c r="F14">
        <v>2.2490029824086832</v>
      </c>
      <c r="G14">
        <v>3.183481304736233</v>
      </c>
      <c r="H14">
        <v>1.7717389410836404</v>
      </c>
      <c r="I14">
        <v>1.8728679996047504</v>
      </c>
      <c r="J14">
        <v>1.134844529824477</v>
      </c>
      <c r="K14">
        <v>2.326447904823681</v>
      </c>
      <c r="L14">
        <f t="shared" si="0"/>
        <v>2.2682139664223087</v>
      </c>
      <c r="M14" s="11">
        <f t="shared" si="1"/>
        <v>0.4903168392301467</v>
      </c>
      <c r="N14">
        <f t="shared" si="2"/>
        <v>-1.0365786546295332</v>
      </c>
      <c r="O14" t="str">
        <f t="shared" si="3"/>
        <v>accetto</v>
      </c>
      <c r="P14">
        <f t="shared" si="5"/>
        <v>-1.046764195841091</v>
      </c>
      <c r="Q14" t="str">
        <f t="shared" si="4"/>
        <v>accetto</v>
      </c>
    </row>
    <row r="15" spans="1:17" ht="12.75">
      <c r="A15" t="s">
        <v>53</v>
      </c>
      <c r="B15">
        <v>3.3491384199146523</v>
      </c>
      <c r="C15">
        <v>1.9751787728796444</v>
      </c>
      <c r="D15">
        <v>2.4281228030167767</v>
      </c>
      <c r="E15">
        <v>2.65039450544009</v>
      </c>
      <c r="F15">
        <v>2.4151689584300584</v>
      </c>
      <c r="G15">
        <v>2.5870650451759047</v>
      </c>
      <c r="H15">
        <v>2.2736276669922972</v>
      </c>
      <c r="I15">
        <v>2.3143244761149617</v>
      </c>
      <c r="J15">
        <v>3.094915401434264</v>
      </c>
      <c r="K15">
        <v>3.0653773559151887</v>
      </c>
      <c r="L15">
        <f t="shared" si="0"/>
        <v>2.615331340531384</v>
      </c>
      <c r="M15" s="11">
        <f t="shared" si="1"/>
        <v>0.1850352649675939</v>
      </c>
      <c r="N15">
        <f t="shared" si="2"/>
        <v>0.515777434728702</v>
      </c>
      <c r="O15" t="str">
        <f t="shared" si="3"/>
        <v>accetto</v>
      </c>
      <c r="P15">
        <f t="shared" si="5"/>
        <v>0.8478520738998173</v>
      </c>
      <c r="Q15" t="str">
        <f t="shared" si="4"/>
        <v>accetto</v>
      </c>
    </row>
    <row r="16" spans="1:17" ht="12.75">
      <c r="A16" t="s">
        <v>54</v>
      </c>
      <c r="B16">
        <v>3.4366255060740514</v>
      </c>
      <c r="C16">
        <v>3.0012432041758075</v>
      </c>
      <c r="D16">
        <v>2.8285689542451564</v>
      </c>
      <c r="E16">
        <v>2.7740629641425585</v>
      </c>
      <c r="F16">
        <v>2.6269033023550037</v>
      </c>
      <c r="G16">
        <v>2.9905900858648238</v>
      </c>
      <c r="H16">
        <v>2.4996478972366276</v>
      </c>
      <c r="I16">
        <v>2.437849038939248</v>
      </c>
      <c r="J16">
        <v>1.9209637900837606</v>
      </c>
      <c r="K16">
        <v>3.378337224871757</v>
      </c>
      <c r="L16">
        <f t="shared" si="0"/>
        <v>2.7894791967988795</v>
      </c>
      <c r="M16" s="11">
        <f t="shared" si="1"/>
        <v>0.20455591777780077</v>
      </c>
      <c r="N16">
        <f t="shared" si="2"/>
        <v>1.294590324228668</v>
      </c>
      <c r="O16" t="str">
        <f t="shared" si="3"/>
        <v>accetto</v>
      </c>
      <c r="P16">
        <f t="shared" si="5"/>
        <v>2.0240038528991606</v>
      </c>
      <c r="Q16" t="str">
        <f t="shared" si="4"/>
        <v>rifiuto</v>
      </c>
    </row>
    <row r="17" spans="1:17" ht="12.75">
      <c r="A17" t="s">
        <v>55</v>
      </c>
      <c r="B17">
        <v>1.722145508028916</v>
      </c>
      <c r="C17">
        <v>3.3939969550783644</v>
      </c>
      <c r="D17">
        <v>2.4227914205357592</v>
      </c>
      <c r="E17">
        <v>3.1246512032998908</v>
      </c>
      <c r="F17">
        <v>2.4171851084997797</v>
      </c>
      <c r="G17">
        <v>2.4701050283920267</v>
      </c>
      <c r="H17">
        <v>3.0964588656024716</v>
      </c>
      <c r="I17">
        <v>2.1486609298358417</v>
      </c>
      <c r="J17">
        <v>3.2479418348361833</v>
      </c>
      <c r="K17">
        <v>1.7087318397420859</v>
      </c>
      <c r="L17">
        <f t="shared" si="0"/>
        <v>2.575266869385132</v>
      </c>
      <c r="M17" s="11">
        <f t="shared" si="1"/>
        <v>0.3795848962803095</v>
      </c>
      <c r="N17">
        <f t="shared" si="2"/>
        <v>0.33660367279750564</v>
      </c>
      <c r="O17" t="str">
        <f t="shared" si="3"/>
        <v>accetto</v>
      </c>
      <c r="P17">
        <f t="shared" si="5"/>
        <v>0.38632195559070975</v>
      </c>
      <c r="Q17" t="str">
        <f t="shared" si="4"/>
        <v>accetto</v>
      </c>
    </row>
    <row r="18" spans="1:17" ht="12.75">
      <c r="A18" t="s">
        <v>56</v>
      </c>
      <c r="B18">
        <v>2.8171617893769962</v>
      </c>
      <c r="C18">
        <v>1.621662775128243</v>
      </c>
      <c r="D18">
        <v>2.6962225290344577</v>
      </c>
      <c r="E18">
        <v>2.0237593075739824</v>
      </c>
      <c r="F18">
        <v>2.8794060013979106</v>
      </c>
      <c r="G18">
        <v>2.028161396003725</v>
      </c>
      <c r="H18">
        <v>2.0391207954855872</v>
      </c>
      <c r="I18">
        <v>2.7902299474169467</v>
      </c>
      <c r="J18">
        <v>2.6947047892690534</v>
      </c>
      <c r="K18">
        <v>2.639402146567136</v>
      </c>
      <c r="L18">
        <f t="shared" si="0"/>
        <v>2.422983147725404</v>
      </c>
      <c r="M18" s="11">
        <f t="shared" si="1"/>
        <v>0.19984744033307558</v>
      </c>
      <c r="N18">
        <f t="shared" si="2"/>
        <v>-0.34442983419811285</v>
      </c>
      <c r="O18" t="str">
        <f t="shared" si="3"/>
        <v>accetto</v>
      </c>
      <c r="P18">
        <f t="shared" si="5"/>
        <v>-0.5447992106952235</v>
      </c>
      <c r="Q18" t="str">
        <f t="shared" si="4"/>
        <v>accetto</v>
      </c>
    </row>
    <row r="19" spans="1:17" ht="12.75">
      <c r="A19" t="s">
        <v>57</v>
      </c>
      <c r="B19">
        <v>3.2931942749178233</v>
      </c>
      <c r="C19">
        <v>3.60669917965879</v>
      </c>
      <c r="D19">
        <v>2.992450281742549</v>
      </c>
      <c r="E19">
        <v>1.642682827769022</v>
      </c>
      <c r="F19">
        <v>2.387692884573198</v>
      </c>
      <c r="G19">
        <v>2.300571567266161</v>
      </c>
      <c r="H19">
        <v>3.747984030956104</v>
      </c>
      <c r="I19">
        <v>3.2368658716541177</v>
      </c>
      <c r="J19">
        <v>1.8642438935648897</v>
      </c>
      <c r="K19">
        <v>1.9151203312094367</v>
      </c>
      <c r="L19">
        <f t="shared" si="0"/>
        <v>2.698750514331209</v>
      </c>
      <c r="M19" s="11">
        <f t="shared" si="1"/>
        <v>0.5928347413848201</v>
      </c>
      <c r="N19">
        <f t="shared" si="2"/>
        <v>0.8888393212152597</v>
      </c>
      <c r="O19" t="str">
        <f t="shared" si="3"/>
        <v>accetto</v>
      </c>
      <c r="P19">
        <f t="shared" si="5"/>
        <v>0.8162842896185841</v>
      </c>
      <c r="Q19" t="str">
        <f t="shared" si="4"/>
        <v>accetto</v>
      </c>
    </row>
    <row r="20" spans="1:17" ht="12.75">
      <c r="A20" t="s">
        <v>58</v>
      </c>
      <c r="B20">
        <v>2.50338115119348</v>
      </c>
      <c r="C20">
        <v>3.085947231506907</v>
      </c>
      <c r="D20">
        <v>1.4643194653808678</v>
      </c>
      <c r="E20">
        <v>1.6093616872626626</v>
      </c>
      <c r="F20">
        <v>3.5571861353628265</v>
      </c>
      <c r="G20">
        <v>2.81232399387477</v>
      </c>
      <c r="H20">
        <v>2.088204563809768</v>
      </c>
      <c r="I20">
        <v>4.243548573213047</v>
      </c>
      <c r="J20">
        <v>2.8504829298833556</v>
      </c>
      <c r="K20">
        <v>1.9322367057247902</v>
      </c>
      <c r="L20">
        <f t="shared" si="0"/>
        <v>2.6146992437212475</v>
      </c>
      <c r="M20" s="11">
        <f t="shared" si="1"/>
        <v>0.77195295021509</v>
      </c>
      <c r="N20">
        <f t="shared" si="2"/>
        <v>0.5129506118570508</v>
      </c>
      <c r="O20" t="str">
        <f t="shared" si="3"/>
        <v>accetto</v>
      </c>
      <c r="P20">
        <f t="shared" si="5"/>
        <v>0.4128241911899113</v>
      </c>
      <c r="Q20" t="str">
        <f t="shared" si="4"/>
        <v>accetto</v>
      </c>
    </row>
    <row r="21" spans="1:17" ht="12.75">
      <c r="A21" t="s">
        <v>59</v>
      </c>
      <c r="B21">
        <v>3.7190087067483546</v>
      </c>
      <c r="C21">
        <v>3.251358357083518</v>
      </c>
      <c r="D21">
        <v>1.2831392808857345</v>
      </c>
      <c r="E21">
        <v>2.4080818854577046</v>
      </c>
      <c r="F21">
        <v>0.48588215810013935</v>
      </c>
      <c r="G21">
        <v>2.545008058255007</v>
      </c>
      <c r="H21">
        <v>2.336187002947554</v>
      </c>
      <c r="I21">
        <v>3.3297679446036454</v>
      </c>
      <c r="J21">
        <v>1.8272280857058831</v>
      </c>
      <c r="K21">
        <v>2.4738945544800117</v>
      </c>
      <c r="L21">
        <f t="shared" si="0"/>
        <v>2.3659556034267553</v>
      </c>
      <c r="M21" s="11">
        <f t="shared" si="1"/>
        <v>0.954154560452896</v>
      </c>
      <c r="N21">
        <f t="shared" si="2"/>
        <v>-0.5994647654814302</v>
      </c>
      <c r="O21" t="str">
        <f t="shared" si="3"/>
        <v>accetto</v>
      </c>
      <c r="P21">
        <f t="shared" si="5"/>
        <v>-0.4339496064059959</v>
      </c>
      <c r="Q21" t="str">
        <f t="shared" si="4"/>
        <v>accetto</v>
      </c>
    </row>
    <row r="22" spans="1:17" ht="12.75">
      <c r="A22" t="s">
        <v>60</v>
      </c>
      <c r="B22">
        <v>2.6284427470852734</v>
      </c>
      <c r="C22">
        <v>3.6008468780210023</v>
      </c>
      <c r="D22">
        <v>2.107535648628982</v>
      </c>
      <c r="E22">
        <v>2.2513640002534885</v>
      </c>
      <c r="F22">
        <v>3.1891985532593026</v>
      </c>
      <c r="G22">
        <v>2.8288704120905095</v>
      </c>
      <c r="H22">
        <v>3.23361495024983</v>
      </c>
      <c r="I22">
        <v>2.054993555902911</v>
      </c>
      <c r="J22">
        <v>2.7312173634982173</v>
      </c>
      <c r="K22">
        <v>1.316921852867381</v>
      </c>
      <c r="L22">
        <f t="shared" si="0"/>
        <v>2.5943005961856898</v>
      </c>
      <c r="M22" s="11">
        <f t="shared" si="1"/>
        <v>0.4586434318746405</v>
      </c>
      <c r="N22">
        <f t="shared" si="2"/>
        <v>0.4217250867799194</v>
      </c>
      <c r="O22" t="str">
        <f t="shared" si="3"/>
        <v>accetto</v>
      </c>
      <c r="P22">
        <f t="shared" si="5"/>
        <v>0.4403285541269965</v>
      </c>
      <c r="Q22" t="str">
        <f t="shared" si="4"/>
        <v>accetto</v>
      </c>
    </row>
    <row r="23" spans="1:17" ht="12.75">
      <c r="A23" t="s">
        <v>61</v>
      </c>
      <c r="B23">
        <v>3.027104267869163</v>
      </c>
      <c r="C23">
        <v>2.7130880906224775</v>
      </c>
      <c r="D23">
        <v>2.7111081154941985</v>
      </c>
      <c r="E23">
        <v>2.876286917557991</v>
      </c>
      <c r="F23">
        <v>2.697572256294052</v>
      </c>
      <c r="G23">
        <v>2.808987860386196</v>
      </c>
      <c r="H23">
        <v>3.193036312602544</v>
      </c>
      <c r="I23">
        <v>2.955207777583837</v>
      </c>
      <c r="J23">
        <v>4.259832120187639</v>
      </c>
      <c r="K23">
        <v>2.1098050232888</v>
      </c>
      <c r="L23">
        <f t="shared" si="0"/>
        <v>2.9352028741886897</v>
      </c>
      <c r="M23" s="11">
        <f t="shared" si="1"/>
        <v>0.298519051564371</v>
      </c>
      <c r="N23">
        <f t="shared" si="2"/>
        <v>1.946286421378398</v>
      </c>
      <c r="O23" t="str">
        <f t="shared" si="3"/>
        <v>rifiuto</v>
      </c>
      <c r="P23">
        <f t="shared" si="5"/>
        <v>2.518869851375974</v>
      </c>
      <c r="Q23" t="str">
        <f t="shared" si="4"/>
        <v>rifiuto</v>
      </c>
    </row>
    <row r="24" spans="1:17" ht="12.75">
      <c r="A24" t="s">
        <v>62</v>
      </c>
      <c r="B24">
        <v>3.3150873494787447</v>
      </c>
      <c r="C24">
        <v>2.021653122094449</v>
      </c>
      <c r="D24">
        <v>2.6305328548130547</v>
      </c>
      <c r="E24">
        <v>2.0672576649394614</v>
      </c>
      <c r="F24">
        <v>2.7859974792681896</v>
      </c>
      <c r="G24">
        <v>1.638039573062997</v>
      </c>
      <c r="H24">
        <v>2.043593626023039</v>
      </c>
      <c r="I24">
        <v>2.9068700169409567</v>
      </c>
      <c r="J24">
        <v>3.180723970310737</v>
      </c>
      <c r="K24">
        <v>3.578502018635845</v>
      </c>
      <c r="L24">
        <f t="shared" si="0"/>
        <v>2.6168257675567475</v>
      </c>
      <c r="M24" s="11">
        <f t="shared" si="1"/>
        <v>0.42068637006356213</v>
      </c>
      <c r="N24">
        <f t="shared" si="2"/>
        <v>0.5224607155609536</v>
      </c>
      <c r="O24" t="str">
        <f t="shared" si="3"/>
        <v>accetto</v>
      </c>
      <c r="P24">
        <f t="shared" si="5"/>
        <v>0.5695861524386928</v>
      </c>
      <c r="Q24" t="str">
        <f t="shared" si="4"/>
        <v>accetto</v>
      </c>
    </row>
    <row r="25" spans="1:17" ht="12.75">
      <c r="A25" t="s">
        <v>63</v>
      </c>
      <c r="B25">
        <v>1.196116841751973</v>
      </c>
      <c r="C25">
        <v>2.9923120130774805</v>
      </c>
      <c r="D25">
        <v>2.1812223965719113</v>
      </c>
      <c r="E25">
        <v>2.5895731744492423</v>
      </c>
      <c r="F25">
        <v>1.6265552349864265</v>
      </c>
      <c r="G25">
        <v>1.799050217985041</v>
      </c>
      <c r="H25">
        <v>1.4351447770513914</v>
      </c>
      <c r="I25">
        <v>3.5861807528726786</v>
      </c>
      <c r="J25">
        <v>2.9453360380080085</v>
      </c>
      <c r="K25">
        <v>1.4952562753023813</v>
      </c>
      <c r="L25">
        <f t="shared" si="0"/>
        <v>2.1846747722056534</v>
      </c>
      <c r="M25" s="11">
        <f t="shared" si="1"/>
        <v>0.6481778552258106</v>
      </c>
      <c r="N25">
        <f t="shared" si="2"/>
        <v>-1.4101772887375301</v>
      </c>
      <c r="O25" t="str">
        <f t="shared" si="3"/>
        <v>accetto</v>
      </c>
      <c r="P25">
        <f t="shared" si="5"/>
        <v>-1.2385445237928803</v>
      </c>
      <c r="Q25" t="str">
        <f t="shared" si="4"/>
        <v>accetto</v>
      </c>
    </row>
    <row r="26" spans="1:17" ht="12.75">
      <c r="A26" t="s">
        <v>64</v>
      </c>
      <c r="B26">
        <v>2.360873586875414</v>
      </c>
      <c r="C26">
        <v>1.2941686185877188</v>
      </c>
      <c r="D26">
        <v>2.341905055358211</v>
      </c>
      <c r="E26">
        <v>2.5211808301583005</v>
      </c>
      <c r="F26">
        <v>2.304227648014603</v>
      </c>
      <c r="G26">
        <v>2.2227857965140174</v>
      </c>
      <c r="H26">
        <v>3.081156061484762</v>
      </c>
      <c r="I26">
        <v>2.8960657677635027</v>
      </c>
      <c r="J26">
        <v>1.383811731257083</v>
      </c>
      <c r="K26">
        <v>2.6849472017306653</v>
      </c>
      <c r="L26">
        <f t="shared" si="0"/>
        <v>2.3091122297744278</v>
      </c>
      <c r="M26" s="11">
        <f t="shared" si="1"/>
        <v>0.3360348241573645</v>
      </c>
      <c r="N26">
        <f t="shared" si="2"/>
        <v>-0.8536760605954798</v>
      </c>
      <c r="O26" t="str">
        <f t="shared" si="3"/>
        <v>accetto</v>
      </c>
      <c r="P26">
        <f t="shared" si="5"/>
        <v>-1.0413242005085623</v>
      </c>
      <c r="Q26" t="str">
        <f t="shared" si="4"/>
        <v>accetto</v>
      </c>
    </row>
    <row r="27" spans="1:17" ht="12.75">
      <c r="A27" t="s">
        <v>65</v>
      </c>
      <c r="B27">
        <v>1.5685515299901454</v>
      </c>
      <c r="C27">
        <v>1.6850187636828196</v>
      </c>
      <c r="D27">
        <v>2.245312334493974</v>
      </c>
      <c r="E27">
        <v>2.8073824968737426</v>
      </c>
      <c r="F27">
        <v>1.9575607725096233</v>
      </c>
      <c r="G27">
        <v>1.429903429980186</v>
      </c>
      <c r="H27">
        <v>2.8593176544711696</v>
      </c>
      <c r="I27">
        <v>3.1275323364138785</v>
      </c>
      <c r="J27">
        <v>2.4690221918115185</v>
      </c>
      <c r="K27">
        <v>3.02539118341997</v>
      </c>
      <c r="L27">
        <f t="shared" si="0"/>
        <v>2.3174992693647027</v>
      </c>
      <c r="M27" s="11">
        <f t="shared" si="1"/>
        <v>0.39970264692418944</v>
      </c>
      <c r="N27">
        <f t="shared" si="2"/>
        <v>-0.8161680792878061</v>
      </c>
      <c r="O27" t="str">
        <f t="shared" si="3"/>
        <v>accetto</v>
      </c>
      <c r="P27">
        <f t="shared" si="5"/>
        <v>-0.9128430121033259</v>
      </c>
      <c r="Q27" t="str">
        <f t="shared" si="4"/>
        <v>accetto</v>
      </c>
    </row>
    <row r="28" spans="1:17" ht="12.75">
      <c r="A28" t="s">
        <v>66</v>
      </c>
      <c r="B28">
        <v>2.305575767499022</v>
      </c>
      <c r="C28">
        <v>2.3636301174133223</v>
      </c>
      <c r="D28">
        <v>1.5491392525245828</v>
      </c>
      <c r="E28">
        <v>4.033637446336797</v>
      </c>
      <c r="F28">
        <v>2.6562652964923927</v>
      </c>
      <c r="G28">
        <v>2.5131725020105478</v>
      </c>
      <c r="H28">
        <v>2.0860879277915956</v>
      </c>
      <c r="I28">
        <v>2.924229165507768</v>
      </c>
      <c r="J28">
        <v>2.553250317690754</v>
      </c>
      <c r="K28">
        <v>3.397011533531895</v>
      </c>
      <c r="L28">
        <f t="shared" si="0"/>
        <v>2.6381999326798677</v>
      </c>
      <c r="M28" s="11">
        <f t="shared" si="1"/>
        <v>0.47832628052631304</v>
      </c>
      <c r="N28">
        <f t="shared" si="2"/>
        <v>0.618048887916158</v>
      </c>
      <c r="O28" t="str">
        <f t="shared" si="3"/>
        <v>accetto</v>
      </c>
      <c r="P28">
        <f t="shared" si="5"/>
        <v>0.6318961510991864</v>
      </c>
      <c r="Q28" t="str">
        <f t="shared" si="4"/>
        <v>accetto</v>
      </c>
    </row>
    <row r="29" spans="1:17" ht="12.75">
      <c r="A29" t="s">
        <v>67</v>
      </c>
      <c r="B29">
        <v>2.16090896112064</v>
      </c>
      <c r="C29">
        <v>2.338464416483248</v>
      </c>
      <c r="D29">
        <v>3.229273957276746</v>
      </c>
      <c r="E29">
        <v>2.631523244320988</v>
      </c>
      <c r="F29">
        <v>1.7905113240294668</v>
      </c>
      <c r="G29">
        <v>3.8289740976324538</v>
      </c>
      <c r="H29">
        <v>3.139410579408377</v>
      </c>
      <c r="I29">
        <v>4.498940444245818</v>
      </c>
      <c r="J29">
        <v>1.477882656758993</v>
      </c>
      <c r="K29">
        <v>1.722145508028916</v>
      </c>
      <c r="L29">
        <f t="shared" si="0"/>
        <v>2.6818035189305647</v>
      </c>
      <c r="M29" s="11">
        <f t="shared" si="1"/>
        <v>0.9648474163596572</v>
      </c>
      <c r="N29">
        <f t="shared" si="2"/>
        <v>0.813050053754825</v>
      </c>
      <c r="O29" t="str">
        <f t="shared" si="3"/>
        <v>accetto</v>
      </c>
      <c r="P29">
        <f t="shared" si="5"/>
        <v>0.5852925092399113</v>
      </c>
      <c r="Q29" t="str">
        <f t="shared" si="4"/>
        <v>accetto</v>
      </c>
    </row>
    <row r="30" spans="1:17" ht="12.75">
      <c r="A30" t="s">
        <v>68</v>
      </c>
      <c r="B30">
        <v>1.736255342966615</v>
      </c>
      <c r="C30">
        <v>3.3108958795969556</v>
      </c>
      <c r="D30">
        <v>4.086642578313331</v>
      </c>
      <c r="E30">
        <v>2.5456045428450125</v>
      </c>
      <c r="F30">
        <v>2.1291867530260333</v>
      </c>
      <c r="G30">
        <v>2.0048583026141387</v>
      </c>
      <c r="H30">
        <v>3.170477619119083</v>
      </c>
      <c r="I30">
        <v>2.8961927820023448</v>
      </c>
      <c r="J30">
        <v>4.113215886409307</v>
      </c>
      <c r="K30">
        <v>2.1271987390218783</v>
      </c>
      <c r="L30">
        <f t="shared" si="0"/>
        <v>2.81205284259147</v>
      </c>
      <c r="M30" s="11">
        <f t="shared" si="1"/>
        <v>0.724136189763022</v>
      </c>
      <c r="N30">
        <f t="shared" si="2"/>
        <v>1.3955427372131368</v>
      </c>
      <c r="O30" t="str">
        <f t="shared" si="3"/>
        <v>accetto</v>
      </c>
      <c r="P30">
        <f t="shared" si="5"/>
        <v>1.1596261940802295</v>
      </c>
      <c r="Q30" t="str">
        <f t="shared" si="4"/>
        <v>accetto</v>
      </c>
    </row>
    <row r="31" spans="1:17" ht="12.75">
      <c r="A31" t="s">
        <v>69</v>
      </c>
      <c r="B31">
        <v>2.8303174097482042</v>
      </c>
      <c r="C31">
        <v>3.4589382099557042</v>
      </c>
      <c r="D31">
        <v>2.7907597093371805</v>
      </c>
      <c r="E31">
        <v>3.3089167083562643</v>
      </c>
      <c r="F31">
        <v>4.2586487976586795</v>
      </c>
      <c r="G31">
        <v>2.4320907921492108</v>
      </c>
      <c r="H31">
        <v>2.932351645692961</v>
      </c>
      <c r="I31">
        <v>3.608728191929913</v>
      </c>
      <c r="J31">
        <v>2.794412574535272</v>
      </c>
      <c r="K31">
        <v>2.9302020502836967</v>
      </c>
      <c r="L31">
        <f t="shared" si="0"/>
        <v>3.1345366089647086</v>
      </c>
      <c r="M31" s="11">
        <f t="shared" si="1"/>
        <v>0.2807342690452117</v>
      </c>
      <c r="N31">
        <f t="shared" si="2"/>
        <v>2.837733983714582</v>
      </c>
      <c r="O31" t="str">
        <f t="shared" si="3"/>
        <v>rifiuto</v>
      </c>
      <c r="P31">
        <f t="shared" si="5"/>
        <v>3.787119144089797</v>
      </c>
      <c r="Q31" t="str">
        <f t="shared" si="4"/>
        <v>rifiuto</v>
      </c>
    </row>
    <row r="32" spans="1:17" ht="12.75">
      <c r="A32" t="s">
        <v>70</v>
      </c>
      <c r="B32">
        <v>2.435296695848592</v>
      </c>
      <c r="C32">
        <v>1.5908835271739008</v>
      </c>
      <c r="D32">
        <v>1.9541410347119381</v>
      </c>
      <c r="E32">
        <v>2.7215948290745473</v>
      </c>
      <c r="F32">
        <v>1.4611457171849906</v>
      </c>
      <c r="G32">
        <v>2.3193029519450192</v>
      </c>
      <c r="H32">
        <v>3.853148605167007</v>
      </c>
      <c r="I32">
        <v>2.2439843121992453</v>
      </c>
      <c r="J32">
        <v>1.3107351339931483</v>
      </c>
      <c r="K32">
        <v>2.413316801428209</v>
      </c>
      <c r="L32">
        <f t="shared" si="0"/>
        <v>2.23035496087266</v>
      </c>
      <c r="M32" s="11">
        <f t="shared" si="1"/>
        <v>0.542327867591919</v>
      </c>
      <c r="N32">
        <f t="shared" si="2"/>
        <v>-1.2058892745686465</v>
      </c>
      <c r="O32" t="str">
        <f t="shared" si="3"/>
        <v>accetto</v>
      </c>
      <c r="P32">
        <f t="shared" si="5"/>
        <v>-1.1578744586063048</v>
      </c>
      <c r="Q32" t="str">
        <f t="shared" si="4"/>
        <v>accetto</v>
      </c>
    </row>
    <row r="33" spans="1:17" ht="12.75">
      <c r="A33" t="s">
        <v>71</v>
      </c>
      <c r="B33">
        <v>2.139265895599465</v>
      </c>
      <c r="C33">
        <v>2.719437194789407</v>
      </c>
      <c r="D33">
        <v>2.10101933584383</v>
      </c>
      <c r="E33">
        <v>1.9027694023134245</v>
      </c>
      <c r="F33">
        <v>4.081986461405904</v>
      </c>
      <c r="G33">
        <v>3.109845201711323</v>
      </c>
      <c r="H33">
        <v>0.9072607382222486</v>
      </c>
      <c r="I33">
        <v>2.0807468986595268</v>
      </c>
      <c r="J33">
        <v>2.9257195730951935</v>
      </c>
      <c r="K33">
        <v>2.4382831382365566</v>
      </c>
      <c r="L33">
        <f t="shared" si="0"/>
        <v>2.440633383987688</v>
      </c>
      <c r="M33" s="11">
        <f t="shared" si="1"/>
        <v>0.7145708624229835</v>
      </c>
      <c r="N33">
        <f t="shared" si="2"/>
        <v>-0.2654955779953146</v>
      </c>
      <c r="O33" t="str">
        <f t="shared" si="3"/>
        <v>accetto</v>
      </c>
      <c r="P33">
        <f t="shared" si="5"/>
        <v>-0.2220852127241695</v>
      </c>
      <c r="Q33" t="str">
        <f t="shared" si="4"/>
        <v>accetto</v>
      </c>
    </row>
    <row r="34" spans="1:17" ht="12.75">
      <c r="A34" t="s">
        <v>72</v>
      </c>
      <c r="B34">
        <v>1.1769875327172485</v>
      </c>
      <c r="C34">
        <v>2.2264032906582543</v>
      </c>
      <c r="D34">
        <v>3.012011278411819</v>
      </c>
      <c r="E34">
        <v>2.7690547444717595</v>
      </c>
      <c r="F34">
        <v>2.2548705579106354</v>
      </c>
      <c r="G34">
        <v>2.2285014372619116</v>
      </c>
      <c r="H34">
        <v>3.1052284752956893</v>
      </c>
      <c r="I34">
        <v>2.0468533901907904</v>
      </c>
      <c r="J34">
        <v>3.050534375497591</v>
      </c>
      <c r="K34">
        <v>0.9470435271578026</v>
      </c>
      <c r="L34">
        <f t="shared" si="0"/>
        <v>2.28174886095735</v>
      </c>
      <c r="M34" s="11">
        <f t="shared" si="1"/>
        <v>0.5670703034603304</v>
      </c>
      <c r="N34">
        <f t="shared" si="2"/>
        <v>-0.9760487661322467</v>
      </c>
      <c r="O34" t="str">
        <f t="shared" si="3"/>
        <v>accetto</v>
      </c>
      <c r="P34">
        <f t="shared" si="5"/>
        <v>-0.9165118122747257</v>
      </c>
      <c r="Q34" t="str">
        <f t="shared" si="4"/>
        <v>accetto</v>
      </c>
    </row>
    <row r="35" spans="1:17" ht="12.75">
      <c r="A35" t="s">
        <v>73</v>
      </c>
      <c r="B35">
        <v>1.0620380387899786</v>
      </c>
      <c r="C35">
        <v>1.674738649212486</v>
      </c>
      <c r="D35">
        <v>2.044059880823852</v>
      </c>
      <c r="E35">
        <v>2.7048385961984422</v>
      </c>
      <c r="F35">
        <v>2.4712417254409047</v>
      </c>
      <c r="G35">
        <v>3.268804325509791</v>
      </c>
      <c r="H35">
        <v>3.434937342140074</v>
      </c>
      <c r="I35">
        <v>2.1582368387794304</v>
      </c>
      <c r="J35">
        <v>2.9160970386715235</v>
      </c>
      <c r="K35">
        <v>2.1810431296398747</v>
      </c>
      <c r="L35">
        <f t="shared" si="0"/>
        <v>2.3916035565206357</v>
      </c>
      <c r="M35" s="11">
        <f t="shared" si="1"/>
        <v>0.5265333893647224</v>
      </c>
      <c r="N35">
        <f t="shared" si="2"/>
        <v>-0.48476363227814473</v>
      </c>
      <c r="O35" t="str">
        <f t="shared" si="3"/>
        <v>accetto</v>
      </c>
      <c r="P35">
        <f t="shared" si="5"/>
        <v>-0.4723915003350113</v>
      </c>
      <c r="Q35" t="str">
        <f t="shared" si="4"/>
        <v>accetto</v>
      </c>
    </row>
    <row r="36" spans="1:17" ht="12.75">
      <c r="A36" t="s">
        <v>74</v>
      </c>
      <c r="B36">
        <v>2.294428258321659</v>
      </c>
      <c r="C36">
        <v>1.2413499885315105</v>
      </c>
      <c r="D36">
        <v>2.974274383386728</v>
      </c>
      <c r="E36">
        <v>2.7439806867266725</v>
      </c>
      <c r="F36">
        <v>2.234546671920725</v>
      </c>
      <c r="G36">
        <v>2.03395742551038</v>
      </c>
      <c r="H36">
        <v>2.153853239764203</v>
      </c>
      <c r="I36">
        <v>2.6027304025956255</v>
      </c>
      <c r="J36">
        <v>3.7974231175940076</v>
      </c>
      <c r="K36">
        <v>2.696560161821253</v>
      </c>
      <c r="L36">
        <f t="shared" si="0"/>
        <v>2.4773104336172764</v>
      </c>
      <c r="M36" s="11">
        <f t="shared" si="1"/>
        <v>0.4495276781666043</v>
      </c>
      <c r="N36">
        <f t="shared" si="2"/>
        <v>-0.10147082562352783</v>
      </c>
      <c r="O36" t="str">
        <f t="shared" si="3"/>
        <v>accetto</v>
      </c>
      <c r="P36">
        <f t="shared" si="5"/>
        <v>-0.1070158185403501</v>
      </c>
      <c r="Q36" t="str">
        <f t="shared" si="4"/>
        <v>accetto</v>
      </c>
    </row>
    <row r="37" spans="1:17" ht="12.75">
      <c r="A37" t="s">
        <v>75</v>
      </c>
      <c r="B37">
        <v>2.779786643766329</v>
      </c>
      <c r="C37">
        <v>2.243059841473496</v>
      </c>
      <c r="D37">
        <v>3.8000534377806616</v>
      </c>
      <c r="E37">
        <v>3.0306092177511346</v>
      </c>
      <c r="F37">
        <v>2.606996634023062</v>
      </c>
      <c r="G37">
        <v>3.0151802032821706</v>
      </c>
      <c r="H37">
        <v>2.305126394337549</v>
      </c>
      <c r="I37">
        <v>2.4093906144503308</v>
      </c>
      <c r="J37">
        <v>4.048763395185233</v>
      </c>
      <c r="K37">
        <v>1.9933868267389698</v>
      </c>
      <c r="L37">
        <f t="shared" si="0"/>
        <v>2.8232353208788936</v>
      </c>
      <c r="M37" s="11">
        <f t="shared" si="1"/>
        <v>0.4499492037301833</v>
      </c>
      <c r="N37">
        <f t="shared" si="2"/>
        <v>1.4455523004283264</v>
      </c>
      <c r="O37" t="str">
        <f t="shared" si="3"/>
        <v>accetto</v>
      </c>
      <c r="P37">
        <f t="shared" si="5"/>
        <v>1.5238319233743225</v>
      </c>
      <c r="Q37" t="str">
        <f t="shared" si="4"/>
        <v>accetto</v>
      </c>
    </row>
    <row r="38" spans="1:17" ht="12.75">
      <c r="A38" t="s">
        <v>76</v>
      </c>
      <c r="B38">
        <v>2.3756795884639814</v>
      </c>
      <c r="C38">
        <v>3.4822477344459912</v>
      </c>
      <c r="D38">
        <v>1.1703892233981605</v>
      </c>
      <c r="E38">
        <v>1.7314882895720984</v>
      </c>
      <c r="F38">
        <v>2.441431965917218</v>
      </c>
      <c r="G38">
        <v>1.2978536392893147</v>
      </c>
      <c r="H38">
        <v>2.586356820211222</v>
      </c>
      <c r="I38">
        <v>1.3387168531426141</v>
      </c>
      <c r="J38">
        <v>3.179521354479675</v>
      </c>
      <c r="K38">
        <v>1.751963306428479</v>
      </c>
      <c r="L38">
        <f t="shared" si="0"/>
        <v>2.1355648775348754</v>
      </c>
      <c r="M38" s="11">
        <f t="shared" si="1"/>
        <v>0.6485046620987984</v>
      </c>
      <c r="N38">
        <f t="shared" si="2"/>
        <v>-1.6298034144409586</v>
      </c>
      <c r="O38" t="str">
        <f t="shared" si="3"/>
        <v>accetto</v>
      </c>
      <c r="P38">
        <f t="shared" si="5"/>
        <v>-1.431079215418487</v>
      </c>
      <c r="Q38" t="str">
        <f t="shared" si="4"/>
        <v>accetto</v>
      </c>
    </row>
    <row r="39" spans="1:17" ht="12.75">
      <c r="A39" t="s">
        <v>77</v>
      </c>
      <c r="B39">
        <v>1.854540970382459</v>
      </c>
      <c r="C39">
        <v>3.0972305976865755</v>
      </c>
      <c r="D39">
        <v>2.1253329159310397</v>
      </c>
      <c r="E39">
        <v>2.710938495213213</v>
      </c>
      <c r="F39">
        <v>1.4763424081411358</v>
      </c>
      <c r="G39">
        <v>2.35800451207524</v>
      </c>
      <c r="H39">
        <v>3.2515480745541936</v>
      </c>
      <c r="I39">
        <v>2.976375745540736</v>
      </c>
      <c r="J39">
        <v>1.5409267369295776</v>
      </c>
      <c r="K39">
        <v>2.7838864704631305</v>
      </c>
      <c r="L39">
        <f t="shared" si="0"/>
        <v>2.41751269269173</v>
      </c>
      <c r="M39" s="11">
        <f t="shared" si="1"/>
        <v>0.4167044061134667</v>
      </c>
      <c r="N39">
        <f t="shared" si="2"/>
        <v>-0.36889445284441347</v>
      </c>
      <c r="O39" t="str">
        <f t="shared" si="3"/>
        <v>accetto</v>
      </c>
      <c r="P39">
        <f t="shared" si="5"/>
        <v>-0.40408532678914966</v>
      </c>
      <c r="Q39" t="str">
        <f t="shared" si="4"/>
        <v>accetto</v>
      </c>
    </row>
    <row r="40" spans="1:17" ht="12.75">
      <c r="A40" t="s">
        <v>78</v>
      </c>
      <c r="B40">
        <v>3.0724805066392946</v>
      </c>
      <c r="C40">
        <v>2.6954355230861893</v>
      </c>
      <c r="D40">
        <v>2.9892837685349605</v>
      </c>
      <c r="E40">
        <v>1.9218713791701703</v>
      </c>
      <c r="F40">
        <v>2.680193814425138</v>
      </c>
      <c r="G40">
        <v>2.343291761446835</v>
      </c>
      <c r="H40">
        <v>3.0715801525411734</v>
      </c>
      <c r="I40">
        <v>2.204347830804636</v>
      </c>
      <c r="J40">
        <v>3.050240956528114</v>
      </c>
      <c r="K40">
        <v>2.1197193689067717</v>
      </c>
      <c r="L40">
        <f t="shared" si="0"/>
        <v>2.6148445062083283</v>
      </c>
      <c r="M40" s="11">
        <f t="shared" si="1"/>
        <v>0.1917986115355619</v>
      </c>
      <c r="N40">
        <f t="shared" si="2"/>
        <v>0.5136002454484375</v>
      </c>
      <c r="O40" t="str">
        <f t="shared" si="3"/>
        <v>accetto</v>
      </c>
      <c r="P40">
        <f t="shared" si="5"/>
        <v>0.829253847736587</v>
      </c>
      <c r="Q40" t="str">
        <f t="shared" si="4"/>
        <v>accetto</v>
      </c>
    </row>
    <row r="41" spans="1:17" ht="12.75">
      <c r="A41" t="s">
        <v>79</v>
      </c>
      <c r="B41">
        <v>2.339463648754645</v>
      </c>
      <c r="C41">
        <v>1.124226782567348</v>
      </c>
      <c r="D41">
        <v>0.9951867470044817</v>
      </c>
      <c r="E41">
        <v>3.317087421796714</v>
      </c>
      <c r="F41">
        <v>2.059993736697834</v>
      </c>
      <c r="G41">
        <v>2.117654985581794</v>
      </c>
      <c r="H41">
        <v>3.073382468512591</v>
      </c>
      <c r="I41">
        <v>2.5445747628452864</v>
      </c>
      <c r="J41">
        <v>2.0503020679416295</v>
      </c>
      <c r="K41">
        <v>3.3886093004662143</v>
      </c>
      <c r="L41">
        <f t="shared" si="0"/>
        <v>2.3010481922168537</v>
      </c>
      <c r="M41" s="11">
        <f t="shared" si="1"/>
        <v>0.6796891927080261</v>
      </c>
      <c r="N41">
        <f t="shared" si="2"/>
        <v>-0.8897395328991735</v>
      </c>
      <c r="O41" t="str">
        <f t="shared" si="3"/>
        <v>accetto</v>
      </c>
      <c r="P41">
        <f t="shared" si="5"/>
        <v>-0.7631197745253769</v>
      </c>
      <c r="Q41" t="str">
        <f t="shared" si="4"/>
        <v>accetto</v>
      </c>
    </row>
    <row r="42" spans="1:17" ht="12.75">
      <c r="A42" t="s">
        <v>80</v>
      </c>
      <c r="B42">
        <v>3.903369070540066</v>
      </c>
      <c r="C42">
        <v>2.971838603996275</v>
      </c>
      <c r="D42">
        <v>1.153874156798338</v>
      </c>
      <c r="E42">
        <v>4.2515745868877275</v>
      </c>
      <c r="F42">
        <v>2.3266151134419033</v>
      </c>
      <c r="G42">
        <v>2.6466901914363916</v>
      </c>
      <c r="H42">
        <v>2.2363457723417923</v>
      </c>
      <c r="I42">
        <v>0.6666732610028703</v>
      </c>
      <c r="J42">
        <v>3.7690748257045925</v>
      </c>
      <c r="K42">
        <v>2.3629138535727634</v>
      </c>
      <c r="L42">
        <f t="shared" si="0"/>
        <v>2.628896943572272</v>
      </c>
      <c r="M42" s="11">
        <f t="shared" si="1"/>
        <v>1.3352805393918823</v>
      </c>
      <c r="N42">
        <f t="shared" si="2"/>
        <v>0.5764446558391095</v>
      </c>
      <c r="O42" t="str">
        <f t="shared" si="3"/>
        <v>accetto</v>
      </c>
      <c r="P42">
        <f t="shared" si="5"/>
        <v>0.35274133938400526</v>
      </c>
      <c r="Q42" t="str">
        <f t="shared" si="4"/>
        <v>accetto</v>
      </c>
    </row>
    <row r="43" spans="1:17" ht="12.75">
      <c r="A43" t="s">
        <v>81</v>
      </c>
      <c r="B43">
        <v>2.2172277177332944</v>
      </c>
      <c r="C43">
        <v>2.035971967804926</v>
      </c>
      <c r="D43">
        <v>2.0627478555729795</v>
      </c>
      <c r="E43">
        <v>1.83753392457902</v>
      </c>
      <c r="F43">
        <v>2.6472979304526234</v>
      </c>
      <c r="G43">
        <v>2.6940311314706378</v>
      </c>
      <c r="H43">
        <v>2.303664926703277</v>
      </c>
      <c r="I43">
        <v>1.7304126879798787</v>
      </c>
      <c r="J43">
        <v>1.5510074872781843</v>
      </c>
      <c r="K43">
        <v>2.8960657677635027</v>
      </c>
      <c r="L43">
        <f t="shared" si="0"/>
        <v>2.1975961397338324</v>
      </c>
      <c r="M43" s="11">
        <f t="shared" si="1"/>
        <v>0.19538485598360072</v>
      </c>
      <c r="N43">
        <f t="shared" si="2"/>
        <v>-1.352391176426997</v>
      </c>
      <c r="O43" t="str">
        <f t="shared" si="3"/>
        <v>accetto</v>
      </c>
      <c r="P43">
        <f t="shared" si="5"/>
        <v>-2.16342518529207</v>
      </c>
      <c r="Q43" t="str">
        <f t="shared" si="4"/>
        <v>accetto</v>
      </c>
    </row>
    <row r="44" spans="1:17" ht="12.75">
      <c r="A44" t="s">
        <v>82</v>
      </c>
      <c r="B44">
        <v>2.939612358384238</v>
      </c>
      <c r="C44">
        <v>2.583687109532775</v>
      </c>
      <c r="D44">
        <v>2.236925375292458</v>
      </c>
      <c r="E44">
        <v>1.3015097200377568</v>
      </c>
      <c r="F44">
        <v>2.570082919887682</v>
      </c>
      <c r="G44">
        <v>1.75044717443825</v>
      </c>
      <c r="H44">
        <v>1.9448400553233114</v>
      </c>
      <c r="I44">
        <v>2.2933558722797898</v>
      </c>
      <c r="J44">
        <v>1.5686801520041627</v>
      </c>
      <c r="K44">
        <v>2.9141050052294304</v>
      </c>
      <c r="L44">
        <f t="shared" si="0"/>
        <v>2.2103245742409854</v>
      </c>
      <c r="M44" s="11">
        <f t="shared" si="1"/>
        <v>0.3136906969641934</v>
      </c>
      <c r="N44">
        <f t="shared" si="2"/>
        <v>-1.2954678868167007</v>
      </c>
      <c r="O44" t="str">
        <f t="shared" si="3"/>
        <v>accetto</v>
      </c>
      <c r="P44">
        <f t="shared" si="5"/>
        <v>-1.6355387359891431</v>
      </c>
      <c r="Q44" t="str">
        <f t="shared" si="4"/>
        <v>accetto</v>
      </c>
    </row>
    <row r="45" spans="1:17" ht="12.75">
      <c r="A45" t="s">
        <v>83</v>
      </c>
      <c r="B45">
        <v>3.3286923430114257</v>
      </c>
      <c r="C45">
        <v>3.3484711932169375</v>
      </c>
      <c r="D45">
        <v>1.6977089331408024</v>
      </c>
      <c r="E45">
        <v>0.862487415142823</v>
      </c>
      <c r="F45">
        <v>3.2374237696399177</v>
      </c>
      <c r="G45">
        <v>2.311859756771355</v>
      </c>
      <c r="H45">
        <v>2.458135142212541</v>
      </c>
      <c r="I45">
        <v>3.2494579668264123</v>
      </c>
      <c r="J45">
        <v>1.4657391308605838</v>
      </c>
      <c r="K45">
        <v>1.8945375934163167</v>
      </c>
      <c r="L45">
        <f t="shared" si="0"/>
        <v>2.3854513244239115</v>
      </c>
      <c r="M45" s="11">
        <f t="shared" si="1"/>
        <v>0.7977166160642718</v>
      </c>
      <c r="N45">
        <f t="shared" si="2"/>
        <v>-0.5122772506414075</v>
      </c>
      <c r="O45" t="str">
        <f t="shared" si="3"/>
        <v>accetto</v>
      </c>
      <c r="P45">
        <f t="shared" si="5"/>
        <v>-0.40556993489419735</v>
      </c>
      <c r="Q45" t="str">
        <f t="shared" si="4"/>
        <v>accetto</v>
      </c>
    </row>
    <row r="46" spans="1:17" ht="12.75">
      <c r="A46" t="s">
        <v>84</v>
      </c>
      <c r="B46">
        <v>2.5049495358769036</v>
      </c>
      <c r="C46">
        <v>1.3073845305279974</v>
      </c>
      <c r="D46">
        <v>1.0662889963532507</v>
      </c>
      <c r="E46">
        <v>3.0806254956769408</v>
      </c>
      <c r="F46">
        <v>2.2048205167061496</v>
      </c>
      <c r="G46">
        <v>2.948506570653535</v>
      </c>
      <c r="H46">
        <v>1.5606380605777304</v>
      </c>
      <c r="I46">
        <v>3.6006635916510277</v>
      </c>
      <c r="J46">
        <v>2.4160403725750257</v>
      </c>
      <c r="K46">
        <v>3.2475640076700074</v>
      </c>
      <c r="L46">
        <f t="shared" si="0"/>
        <v>2.393748167826857</v>
      </c>
      <c r="M46" s="11">
        <f t="shared" si="1"/>
        <v>0.7389073640927788</v>
      </c>
      <c r="N46">
        <f t="shared" si="2"/>
        <v>-0.4751726389460946</v>
      </c>
      <c r="O46" t="str">
        <f t="shared" si="3"/>
        <v>accetto</v>
      </c>
      <c r="P46">
        <f t="shared" si="5"/>
        <v>-0.3908781824508537</v>
      </c>
      <c r="Q46" t="str">
        <f t="shared" si="4"/>
        <v>accetto</v>
      </c>
    </row>
    <row r="47" spans="1:17" ht="12.75">
      <c r="A47" t="s">
        <v>85</v>
      </c>
      <c r="B47">
        <v>4.458295887816348</v>
      </c>
      <c r="C47">
        <v>2.53910189614885</v>
      </c>
      <c r="D47">
        <v>2.676787742716442</v>
      </c>
      <c r="E47">
        <v>2.307821829418799</v>
      </c>
      <c r="F47">
        <v>2.5067349702089814</v>
      </c>
      <c r="G47">
        <v>2.4874770391602397</v>
      </c>
      <c r="H47">
        <v>2.7785583035324635</v>
      </c>
      <c r="I47">
        <v>0.8412133340243599</v>
      </c>
      <c r="J47">
        <v>2.064121699460202</v>
      </c>
      <c r="K47">
        <v>2.478873834197657</v>
      </c>
      <c r="L47">
        <f t="shared" si="0"/>
        <v>2.5138986536684342</v>
      </c>
      <c r="M47" s="11">
        <f t="shared" si="1"/>
        <v>0.7691680773139953</v>
      </c>
      <c r="N47">
        <f t="shared" si="2"/>
        <v>0.06215666879669155</v>
      </c>
      <c r="O47" t="str">
        <f t="shared" si="3"/>
        <v>accetto</v>
      </c>
      <c r="P47">
        <f t="shared" si="5"/>
        <v>0.050114350650120584</v>
      </c>
      <c r="Q47" t="str">
        <f t="shared" si="4"/>
        <v>accetto</v>
      </c>
    </row>
    <row r="48" spans="1:17" ht="12.75">
      <c r="A48" t="s">
        <v>86</v>
      </c>
      <c r="B48">
        <v>2.307653816912989</v>
      </c>
      <c r="C48">
        <v>3.170394014809972</v>
      </c>
      <c r="D48">
        <v>1.3998798363581955</v>
      </c>
      <c r="E48">
        <v>2.102730812517848</v>
      </c>
      <c r="F48">
        <v>2.9354860033970454</v>
      </c>
      <c r="G48">
        <v>3.239103894698019</v>
      </c>
      <c r="H48">
        <v>1.7428134579063226</v>
      </c>
      <c r="I48">
        <v>3.0428749345628603</v>
      </c>
      <c r="J48">
        <v>2.4106446790869995</v>
      </c>
      <c r="K48">
        <v>3.3720540394870113</v>
      </c>
      <c r="L48">
        <f t="shared" si="0"/>
        <v>2.572363548973726</v>
      </c>
      <c r="M48" s="11">
        <f t="shared" si="1"/>
        <v>0.46384193782138383</v>
      </c>
      <c r="N48">
        <f t="shared" si="2"/>
        <v>0.3236196291967739</v>
      </c>
      <c r="O48" t="str">
        <f t="shared" si="3"/>
        <v>accetto</v>
      </c>
      <c r="P48">
        <f t="shared" si="5"/>
        <v>0.3359965761601229</v>
      </c>
      <c r="Q48" t="str">
        <f t="shared" si="4"/>
        <v>accetto</v>
      </c>
    </row>
    <row r="49" spans="1:17" ht="12.75">
      <c r="A49" t="s">
        <v>87</v>
      </c>
      <c r="B49">
        <v>1.641441625333755</v>
      </c>
      <c r="C49">
        <v>2.6481822067989924</v>
      </c>
      <c r="D49">
        <v>3.7083877439408752</v>
      </c>
      <c r="E49">
        <v>2.3570663752605014</v>
      </c>
      <c r="F49">
        <v>3.75159509399964</v>
      </c>
      <c r="G49">
        <v>4.121357659896603</v>
      </c>
      <c r="H49">
        <v>1.5812818938275086</v>
      </c>
      <c r="I49">
        <v>2.042793757873369</v>
      </c>
      <c r="J49">
        <v>2.7680080828326936</v>
      </c>
      <c r="K49">
        <v>2.2513640002534885</v>
      </c>
      <c r="L49">
        <f t="shared" si="0"/>
        <v>2.6871478440017427</v>
      </c>
      <c r="M49" s="11">
        <f t="shared" si="1"/>
        <v>0.8079430994084144</v>
      </c>
      <c r="N49">
        <f t="shared" si="2"/>
        <v>0.8369506020608458</v>
      </c>
      <c r="O49" t="str">
        <f t="shared" si="3"/>
        <v>accetto</v>
      </c>
      <c r="P49">
        <f t="shared" si="5"/>
        <v>0.6584070011264239</v>
      </c>
      <c r="Q49" t="str">
        <f t="shared" si="4"/>
        <v>accetto</v>
      </c>
    </row>
    <row r="50" spans="1:17" ht="12.75">
      <c r="A50" t="s">
        <v>88</v>
      </c>
      <c r="B50">
        <v>2.604206340206474</v>
      </c>
      <c r="C50">
        <v>2.4943470624839392</v>
      </c>
      <c r="D50">
        <v>3.7238159545222516</v>
      </c>
      <c r="E50">
        <v>2.831704919724416</v>
      </c>
      <c r="F50">
        <v>3.3638961882479634</v>
      </c>
      <c r="G50">
        <v>2.5937188227385377</v>
      </c>
      <c r="H50">
        <v>3.6419255337477807</v>
      </c>
      <c r="I50">
        <v>2.22611228335154</v>
      </c>
      <c r="J50">
        <v>2.808333495889883</v>
      </c>
      <c r="K50">
        <v>3.0665703250951992</v>
      </c>
      <c r="L50">
        <f t="shared" si="0"/>
        <v>2.9354630926007985</v>
      </c>
      <c r="M50" s="11">
        <f t="shared" si="1"/>
        <v>0.2525048041007728</v>
      </c>
      <c r="N50">
        <f t="shared" si="2"/>
        <v>1.9474501534953423</v>
      </c>
      <c r="O50" t="str">
        <f t="shared" si="3"/>
        <v>rifiuto</v>
      </c>
      <c r="P50">
        <f t="shared" si="5"/>
        <v>2.7404162233182503</v>
      </c>
      <c r="Q50" t="str">
        <f t="shared" si="4"/>
        <v>rifiuto</v>
      </c>
    </row>
    <row r="51" spans="1:17" ht="12.75">
      <c r="A51" t="s">
        <v>89</v>
      </c>
      <c r="B51">
        <v>2.916032727664515</v>
      </c>
      <c r="C51">
        <v>3.755762447253801</v>
      </c>
      <c r="D51">
        <v>3.2701725421839</v>
      </c>
      <c r="E51">
        <v>2.6347170897065553</v>
      </c>
      <c r="F51">
        <v>3.2984935018953365</v>
      </c>
      <c r="G51">
        <v>1.7739415930736868</v>
      </c>
      <c r="H51">
        <v>3.3466962094234987</v>
      </c>
      <c r="I51">
        <v>1.9619773309159427</v>
      </c>
      <c r="J51">
        <v>2.1272614422537117</v>
      </c>
      <c r="K51">
        <v>1.900060301143185</v>
      </c>
      <c r="L51">
        <f t="shared" si="0"/>
        <v>2.6985115185514132</v>
      </c>
      <c r="M51" s="11">
        <f t="shared" si="1"/>
        <v>0.5152495538301167</v>
      </c>
      <c r="N51">
        <f t="shared" si="2"/>
        <v>0.8877704995953413</v>
      </c>
      <c r="O51" t="str">
        <f t="shared" si="3"/>
        <v>accetto</v>
      </c>
      <c r="P51">
        <f t="shared" si="5"/>
        <v>0.8745344043981342</v>
      </c>
      <c r="Q51" t="str">
        <f t="shared" si="4"/>
        <v>accetto</v>
      </c>
    </row>
    <row r="52" spans="1:17" ht="12.75">
      <c r="A52" t="s">
        <v>90</v>
      </c>
      <c r="B52">
        <v>2.3413503729227614</v>
      </c>
      <c r="C52">
        <v>2.821594425535068</v>
      </c>
      <c r="D52">
        <v>3.021264828432777</v>
      </c>
      <c r="E52">
        <v>2.5643777296784265</v>
      </c>
      <c r="F52">
        <v>2.434101315005819</v>
      </c>
      <c r="G52">
        <v>2.2813007740160174</v>
      </c>
      <c r="H52">
        <v>3.4738004836754044</v>
      </c>
      <c r="I52">
        <v>3.2023662319443247</v>
      </c>
      <c r="J52">
        <v>3.0865573821859016</v>
      </c>
      <c r="K52">
        <v>1.9855955482398713</v>
      </c>
      <c r="L52">
        <f t="shared" si="0"/>
        <v>2.721230909163637</v>
      </c>
      <c r="M52" s="11">
        <f t="shared" si="1"/>
        <v>0.22416247077248702</v>
      </c>
      <c r="N52">
        <f t="shared" si="2"/>
        <v>0.9893747032279473</v>
      </c>
      <c r="O52" t="str">
        <f t="shared" si="3"/>
        <v>accetto</v>
      </c>
      <c r="P52">
        <f t="shared" si="5"/>
        <v>1.4776254128072446</v>
      </c>
      <c r="Q52" t="str">
        <f t="shared" si="4"/>
        <v>accetto</v>
      </c>
    </row>
    <row r="53" spans="1:17" ht="12.75">
      <c r="A53" t="s">
        <v>91</v>
      </c>
      <c r="B53">
        <v>1.0353746952841902</v>
      </c>
      <c r="C53">
        <v>3.136161265779265</v>
      </c>
      <c r="D53">
        <v>1.7235314102299526</v>
      </c>
      <c r="E53">
        <v>1.173862017776628</v>
      </c>
      <c r="F53">
        <v>2.178764912216593</v>
      </c>
      <c r="G53">
        <v>2.288043783100875</v>
      </c>
      <c r="H53">
        <v>2.0674522057356626</v>
      </c>
      <c r="I53">
        <v>2.0833241622653986</v>
      </c>
      <c r="J53">
        <v>1.8538849981109706</v>
      </c>
      <c r="K53">
        <v>2.27459474376019</v>
      </c>
      <c r="L53">
        <f t="shared" si="0"/>
        <v>1.9814994194259725</v>
      </c>
      <c r="M53" s="11">
        <f t="shared" si="1"/>
        <v>0.35556124781305065</v>
      </c>
      <c r="N53">
        <f t="shared" si="2"/>
        <v>-2.318805089073265</v>
      </c>
      <c r="O53" t="str">
        <f t="shared" si="3"/>
        <v>accetto</v>
      </c>
      <c r="P53">
        <f t="shared" si="5"/>
        <v>-2.7497425634197006</v>
      </c>
      <c r="Q53" t="str">
        <f t="shared" si="4"/>
        <v>accetto</v>
      </c>
    </row>
    <row r="54" spans="1:17" ht="12.75">
      <c r="A54" t="s">
        <v>92</v>
      </c>
      <c r="B54">
        <v>2.593773487094495</v>
      </c>
      <c r="C54">
        <v>3.1758395493284297</v>
      </c>
      <c r="D54">
        <v>3.0429488922209202</v>
      </c>
      <c r="E54">
        <v>2.4057353375894763</v>
      </c>
      <c r="F54">
        <v>3.1796065665639617</v>
      </c>
      <c r="G54">
        <v>1.9568340581304255</v>
      </c>
      <c r="H54">
        <v>3.056560316854302</v>
      </c>
      <c r="I54">
        <v>2.152694033862872</v>
      </c>
      <c r="J54">
        <v>2.2172277177332944</v>
      </c>
      <c r="K54">
        <v>1.6173169588296332</v>
      </c>
      <c r="L54">
        <f t="shared" si="0"/>
        <v>2.539853691820781</v>
      </c>
      <c r="M54" s="11">
        <f t="shared" si="1"/>
        <v>0.31107926476306286</v>
      </c>
      <c r="N54">
        <f t="shared" si="2"/>
        <v>0.17823112813118747</v>
      </c>
      <c r="O54" t="str">
        <f t="shared" si="3"/>
        <v>accetto</v>
      </c>
      <c r="P54">
        <f t="shared" si="5"/>
        <v>0.22596075973385682</v>
      </c>
      <c r="Q54" t="str">
        <f t="shared" si="4"/>
        <v>accetto</v>
      </c>
    </row>
    <row r="55" spans="1:17" ht="12.75">
      <c r="A55" t="s">
        <v>93</v>
      </c>
      <c r="B55">
        <v>2.7295629628429197</v>
      </c>
      <c r="C55">
        <v>4.108868462335522</v>
      </c>
      <c r="D55">
        <v>2.6890373817764157</v>
      </c>
      <c r="E55">
        <v>2.921770877264862</v>
      </c>
      <c r="F55">
        <v>2.960744955287282</v>
      </c>
      <c r="G55">
        <v>1.9234566454929336</v>
      </c>
      <c r="H55">
        <v>3.1415296270893123</v>
      </c>
      <c r="I55">
        <v>3.0611424761036687</v>
      </c>
      <c r="J55">
        <v>2.5714422937983272</v>
      </c>
      <c r="K55">
        <v>2.728308898206251</v>
      </c>
      <c r="L55">
        <f t="shared" si="0"/>
        <v>2.8835864580197494</v>
      </c>
      <c r="M55" s="11">
        <f t="shared" si="1"/>
        <v>0.30130613650852606</v>
      </c>
      <c r="N55">
        <f t="shared" si="2"/>
        <v>1.7154507907610583</v>
      </c>
      <c r="O55" t="str">
        <f t="shared" si="3"/>
        <v>rifiuto</v>
      </c>
      <c r="P55">
        <f t="shared" si="5"/>
        <v>2.2098321019926437</v>
      </c>
      <c r="Q55" t="str">
        <f t="shared" si="4"/>
        <v>rifiuto</v>
      </c>
    </row>
    <row r="56" spans="1:17" ht="12.75">
      <c r="A56" t="s">
        <v>94</v>
      </c>
      <c r="B56">
        <v>3.219673931705529</v>
      </c>
      <c r="C56">
        <v>2.8413371007991373</v>
      </c>
      <c r="D56">
        <v>2.288722264224816</v>
      </c>
      <c r="E56">
        <v>1.0750481555078295</v>
      </c>
      <c r="F56">
        <v>2.0656900841436254</v>
      </c>
      <c r="G56">
        <v>2.416095036930983</v>
      </c>
      <c r="H56">
        <v>2.236925375292458</v>
      </c>
      <c r="I56">
        <v>1.6057618786453531</v>
      </c>
      <c r="J56">
        <v>2.615759812615579</v>
      </c>
      <c r="K56">
        <v>2.228792444568626</v>
      </c>
      <c r="L56">
        <f t="shared" si="0"/>
        <v>2.2593806084433936</v>
      </c>
      <c r="M56" s="11">
        <f t="shared" si="1"/>
        <v>0.36467553369013533</v>
      </c>
      <c r="N56">
        <f t="shared" si="2"/>
        <v>-1.0760826324504216</v>
      </c>
      <c r="O56" t="str">
        <f t="shared" si="3"/>
        <v>accetto</v>
      </c>
      <c r="P56">
        <f t="shared" si="5"/>
        <v>-1.2600196287816088</v>
      </c>
      <c r="Q56" t="str">
        <f t="shared" si="4"/>
        <v>accetto</v>
      </c>
    </row>
    <row r="57" spans="1:17" ht="12.75">
      <c r="A57" t="s">
        <v>95</v>
      </c>
      <c r="B57">
        <v>1.6217785349408587</v>
      </c>
      <c r="C57">
        <v>1.6412149290340494</v>
      </c>
      <c r="D57">
        <v>3.5380600418784525</v>
      </c>
      <c r="E57">
        <v>2.5272421425688663</v>
      </c>
      <c r="F57">
        <v>2.587011184707535</v>
      </c>
      <c r="G57">
        <v>3.276370515484359</v>
      </c>
      <c r="H57">
        <v>3.0669433289358494</v>
      </c>
      <c r="I57">
        <v>2.599124162877615</v>
      </c>
      <c r="J57">
        <v>2.8315843365862747</v>
      </c>
      <c r="K57">
        <v>2.279881912423889</v>
      </c>
      <c r="L57">
        <f t="shared" si="0"/>
        <v>2.596921108943775</v>
      </c>
      <c r="M57" s="11">
        <f t="shared" si="1"/>
        <v>0.39923679081204155</v>
      </c>
      <c r="N57">
        <f t="shared" si="2"/>
        <v>0.43344437610588715</v>
      </c>
      <c r="O57" t="str">
        <f t="shared" si="3"/>
        <v>accetto</v>
      </c>
      <c r="P57">
        <f t="shared" si="5"/>
        <v>0.48506852661471983</v>
      </c>
      <c r="Q57" t="str">
        <f t="shared" si="4"/>
        <v>accetto</v>
      </c>
    </row>
    <row r="58" spans="1:17" ht="12.75">
      <c r="A58" t="s">
        <v>96</v>
      </c>
      <c r="B58">
        <v>2.5424613423774645</v>
      </c>
      <c r="C58">
        <v>2.5226953543733543</v>
      </c>
      <c r="D58">
        <v>2.2042296593292576</v>
      </c>
      <c r="E58">
        <v>3.014333709652419</v>
      </c>
      <c r="F58">
        <v>2.3802368271981322</v>
      </c>
      <c r="G58">
        <v>1.5384797031128983</v>
      </c>
      <c r="H58">
        <v>1.7284544178164651</v>
      </c>
      <c r="I58">
        <v>2.552056544623156</v>
      </c>
      <c r="J58">
        <v>2.4514138380925488</v>
      </c>
      <c r="K58">
        <v>2.5688875390449084</v>
      </c>
      <c r="L58">
        <f t="shared" si="0"/>
        <v>2.3503248935620604</v>
      </c>
      <c r="M58" s="11">
        <f t="shared" si="1"/>
        <v>0.18603044504609775</v>
      </c>
      <c r="N58">
        <f t="shared" si="2"/>
        <v>-0.6693674250694986</v>
      </c>
      <c r="O58" t="str">
        <f t="shared" si="3"/>
        <v>accetto</v>
      </c>
      <c r="P58">
        <f t="shared" si="5"/>
        <v>-1.097381319799567</v>
      </c>
      <c r="Q58" t="str">
        <f t="shared" si="4"/>
        <v>accetto</v>
      </c>
    </row>
    <row r="59" spans="1:17" ht="12.75">
      <c r="A59" t="s">
        <v>97</v>
      </c>
      <c r="B59">
        <v>2.3167313155522606</v>
      </c>
      <c r="C59">
        <v>3.4550184540785267</v>
      </c>
      <c r="D59">
        <v>3.117332610702306</v>
      </c>
      <c r="E59">
        <v>1.8264627847224801</v>
      </c>
      <c r="F59">
        <v>2.169501715544584</v>
      </c>
      <c r="G59">
        <v>2.4717288813189953</v>
      </c>
      <c r="H59">
        <v>2.869634747770533</v>
      </c>
      <c r="I59">
        <v>3.0766189199403016</v>
      </c>
      <c r="J59">
        <v>1.9368542360280117</v>
      </c>
      <c r="K59">
        <v>2.67918815105304</v>
      </c>
      <c r="L59">
        <f t="shared" si="0"/>
        <v>2.591907181671104</v>
      </c>
      <c r="M59" s="11">
        <f t="shared" si="1"/>
        <v>0.2915910481369066</v>
      </c>
      <c r="N59">
        <f t="shared" si="2"/>
        <v>0.41102141167402206</v>
      </c>
      <c r="O59" t="str">
        <f t="shared" si="3"/>
        <v>accetto</v>
      </c>
      <c r="P59">
        <f t="shared" si="5"/>
        <v>0.5382231271208852</v>
      </c>
      <c r="Q59" t="str">
        <f t="shared" si="4"/>
        <v>accetto</v>
      </c>
    </row>
    <row r="60" spans="1:17" ht="12.75">
      <c r="A60" t="s">
        <v>98</v>
      </c>
      <c r="B60">
        <v>2.9810013147198333</v>
      </c>
      <c r="C60">
        <v>1.52953886536352</v>
      </c>
      <c r="D60">
        <v>1.226024675561348</v>
      </c>
      <c r="E60">
        <v>3.348027447268578</v>
      </c>
      <c r="F60">
        <v>1.4903332677158687</v>
      </c>
      <c r="G60">
        <v>2.0335538739414005</v>
      </c>
      <c r="H60">
        <v>1.3264591752067645</v>
      </c>
      <c r="I60">
        <v>2.3484430731082284</v>
      </c>
      <c r="J60">
        <v>2.2757901246029633</v>
      </c>
      <c r="K60">
        <v>3.408868875449116</v>
      </c>
      <c r="L60">
        <f t="shared" si="0"/>
        <v>2.196804069293762</v>
      </c>
      <c r="M60" s="11">
        <f t="shared" si="1"/>
        <v>0.6788358002845212</v>
      </c>
      <c r="N60">
        <f t="shared" si="2"/>
        <v>-1.355933423120928</v>
      </c>
      <c r="O60" t="str">
        <f t="shared" si="3"/>
        <v>accetto</v>
      </c>
      <c r="P60">
        <f t="shared" si="5"/>
        <v>-1.1636999059027306</v>
      </c>
      <c r="Q60" t="str">
        <f t="shared" si="4"/>
        <v>accetto</v>
      </c>
    </row>
    <row r="61" spans="1:17" ht="12.75">
      <c r="A61" t="s">
        <v>99</v>
      </c>
      <c r="B61">
        <v>3.2153297231820943</v>
      </c>
      <c r="C61">
        <v>2.9647660010004984</v>
      </c>
      <c r="D61">
        <v>2.4841224162571507</v>
      </c>
      <c r="E61">
        <v>2.4788191698416995</v>
      </c>
      <c r="F61">
        <v>2.5859211131387383</v>
      </c>
      <c r="G61">
        <v>2.3746353384876784</v>
      </c>
      <c r="H61">
        <v>2.4115723653630994</v>
      </c>
      <c r="I61">
        <v>2.212004860076604</v>
      </c>
      <c r="J61">
        <v>2.4401835284936624</v>
      </c>
      <c r="K61">
        <v>1.9445458324662468</v>
      </c>
      <c r="L61">
        <f t="shared" si="0"/>
        <v>2.511190034830747</v>
      </c>
      <c r="M61" s="11">
        <f t="shared" si="1"/>
        <v>0.1281243700789424</v>
      </c>
      <c r="N61">
        <f t="shared" si="2"/>
        <v>0.050043357104282225</v>
      </c>
      <c r="O61" t="str">
        <f t="shared" si="3"/>
        <v>accetto</v>
      </c>
      <c r="P61">
        <f t="shared" si="5"/>
        <v>0.09885885287315815</v>
      </c>
      <c r="Q61" t="str">
        <f t="shared" si="4"/>
        <v>accetto</v>
      </c>
    </row>
    <row r="62" spans="1:17" ht="12.75">
      <c r="A62" t="s">
        <v>100</v>
      </c>
      <c r="B62">
        <v>2.561770722231813</v>
      </c>
      <c r="C62">
        <v>2.612526576738219</v>
      </c>
      <c r="D62">
        <v>3.7168607191142655</v>
      </c>
      <c r="E62">
        <v>2.566713827008016</v>
      </c>
      <c r="F62">
        <v>2.333185286695425</v>
      </c>
      <c r="G62">
        <v>3.0362171375622893</v>
      </c>
      <c r="H62">
        <v>3.148253342872067</v>
      </c>
      <c r="I62">
        <v>2.476275669514507</v>
      </c>
      <c r="J62">
        <v>3.1538741248846236</v>
      </c>
      <c r="K62">
        <v>1.6311775886151736</v>
      </c>
      <c r="L62">
        <f t="shared" si="0"/>
        <v>2.72368549952364</v>
      </c>
      <c r="M62" s="11">
        <f t="shared" si="1"/>
        <v>0.32443128126375126</v>
      </c>
      <c r="N62">
        <f t="shared" si="2"/>
        <v>1.0003519650317114</v>
      </c>
      <c r="O62" t="str">
        <f t="shared" si="3"/>
        <v>accetto</v>
      </c>
      <c r="P62">
        <f t="shared" si="5"/>
        <v>1.2418709579094054</v>
      </c>
      <c r="Q62" t="str">
        <f t="shared" si="4"/>
        <v>accetto</v>
      </c>
    </row>
    <row r="63" spans="1:17" ht="12.75">
      <c r="A63" t="s">
        <v>101</v>
      </c>
      <c r="B63">
        <v>3.822697343348409</v>
      </c>
      <c r="C63">
        <v>3.4548834009638085</v>
      </c>
      <c r="D63">
        <v>3.7884999653715568</v>
      </c>
      <c r="E63">
        <v>2.180443429499519</v>
      </c>
      <c r="F63">
        <v>2.8337596563983425</v>
      </c>
      <c r="G63">
        <v>3.087855660639889</v>
      </c>
      <c r="H63">
        <v>3.5530702309142725</v>
      </c>
      <c r="I63">
        <v>2.4843933263741746</v>
      </c>
      <c r="J63">
        <v>1.9035411343975284</v>
      </c>
      <c r="K63">
        <v>2.650892915744407</v>
      </c>
      <c r="L63">
        <f t="shared" si="0"/>
        <v>2.9760037063651907</v>
      </c>
      <c r="M63" s="11">
        <f t="shared" si="1"/>
        <v>0.45584288501981657</v>
      </c>
      <c r="N63">
        <f t="shared" si="2"/>
        <v>2.1287532899488317</v>
      </c>
      <c r="O63" t="str">
        <f t="shared" si="3"/>
        <v>rifiuto</v>
      </c>
      <c r="P63">
        <f t="shared" si="5"/>
        <v>2.2294757046669003</v>
      </c>
      <c r="Q63" t="str">
        <f t="shared" si="4"/>
        <v>rifiuto</v>
      </c>
    </row>
    <row r="64" spans="1:17" ht="12.75">
      <c r="A64" t="s">
        <v>102</v>
      </c>
      <c r="B64">
        <v>2.3054632232367567</v>
      </c>
      <c r="C64">
        <v>1.627830200700373</v>
      </c>
      <c r="D64">
        <v>3.8012271136585696</v>
      </c>
      <c r="E64">
        <v>2.655156735509081</v>
      </c>
      <c r="F64">
        <v>3.837617496974417</v>
      </c>
      <c r="G64">
        <v>1.6217785349408587</v>
      </c>
      <c r="H64">
        <v>2.0928100357991752</v>
      </c>
      <c r="I64">
        <v>1.7878215161613298</v>
      </c>
      <c r="J64">
        <v>2.2671845079776176</v>
      </c>
      <c r="K64">
        <v>2.6790764106783627</v>
      </c>
      <c r="L64">
        <f t="shared" si="0"/>
        <v>2.467596577563654</v>
      </c>
      <c r="M64" s="11">
        <f t="shared" si="1"/>
        <v>0.6472285884711511</v>
      </c>
      <c r="N64">
        <f t="shared" si="2"/>
        <v>-0.1449125105426224</v>
      </c>
      <c r="O64" t="str">
        <f t="shared" si="3"/>
        <v>accetto</v>
      </c>
      <c r="P64">
        <f t="shared" si="5"/>
        <v>-0.12736850069843442</v>
      </c>
      <c r="Q64" t="str">
        <f t="shared" si="4"/>
        <v>accetto</v>
      </c>
    </row>
    <row r="65" spans="1:17" ht="12.75">
      <c r="A65" t="s">
        <v>103</v>
      </c>
      <c r="B65">
        <v>2.7665562618494732</v>
      </c>
      <c r="C65">
        <v>3.0063334203805425</v>
      </c>
      <c r="D65">
        <v>3.018642547121999</v>
      </c>
      <c r="E65">
        <v>3.1410408634360465</v>
      </c>
      <c r="F65">
        <v>2.668650792554672</v>
      </c>
      <c r="G65">
        <v>2.732701339984942</v>
      </c>
      <c r="H65">
        <v>2.5301658817249972</v>
      </c>
      <c r="I65">
        <v>1.669478008839178</v>
      </c>
      <c r="J65">
        <v>2.083838650321468</v>
      </c>
      <c r="K65">
        <v>1.5744456337824886</v>
      </c>
      <c r="L65">
        <f t="shared" si="0"/>
        <v>2.5191853399995807</v>
      </c>
      <c r="M65" s="11">
        <f t="shared" si="1"/>
        <v>0.3118643773743454</v>
      </c>
      <c r="N65">
        <f t="shared" si="2"/>
        <v>0.08579944882101655</v>
      </c>
      <c r="O65" t="str">
        <f t="shared" si="3"/>
        <v>accetto</v>
      </c>
      <c r="P65">
        <f t="shared" si="5"/>
        <v>0.10863921401148043</v>
      </c>
      <c r="Q65" t="str">
        <f t="shared" si="4"/>
        <v>accetto</v>
      </c>
    </row>
    <row r="66" spans="1:17" ht="12.75">
      <c r="A66" t="s">
        <v>104</v>
      </c>
      <c r="B66">
        <v>2.85372822407453</v>
      </c>
      <c r="C66">
        <v>2.490993243468438</v>
      </c>
      <c r="D66">
        <v>2.6808087884296583</v>
      </c>
      <c r="E66">
        <v>2.2411522162281017</v>
      </c>
      <c r="F66">
        <v>2.496727373630847</v>
      </c>
      <c r="G66">
        <v>2.409445278806288</v>
      </c>
      <c r="H66">
        <v>1.8129719432272395</v>
      </c>
      <c r="I66">
        <v>2.9447427689683536</v>
      </c>
      <c r="J66">
        <v>1.5354699479848932</v>
      </c>
      <c r="K66">
        <v>2.8679618577007204</v>
      </c>
      <c r="L66">
        <f t="shared" si="0"/>
        <v>2.433400164251907</v>
      </c>
      <c r="M66" s="11">
        <f t="shared" si="1"/>
        <v>0.21380800988996324</v>
      </c>
      <c r="N66">
        <f t="shared" si="2"/>
        <v>-0.29784352004611314</v>
      </c>
      <c r="O66" t="str">
        <f t="shared" si="3"/>
        <v>accetto</v>
      </c>
      <c r="P66">
        <f t="shared" si="5"/>
        <v>-0.455471463563403</v>
      </c>
      <c r="Q66" t="str">
        <f t="shared" si="4"/>
        <v>accetto</v>
      </c>
    </row>
    <row r="67" spans="1:17" ht="12.75">
      <c r="A67" t="s">
        <v>105</v>
      </c>
      <c r="B67">
        <v>3.1753266690475357</v>
      </c>
      <c r="C67">
        <v>1.7256038324308065</v>
      </c>
      <c r="D67">
        <v>3.0751871961467714</v>
      </c>
      <c r="E67">
        <v>2.614005729899418</v>
      </c>
      <c r="F67">
        <v>1.7589314040378667</v>
      </c>
      <c r="G67">
        <v>3.267341250100344</v>
      </c>
      <c r="H67">
        <v>2.2162308971246603</v>
      </c>
      <c r="I67">
        <v>2.458785487270916</v>
      </c>
      <c r="J67">
        <v>2.446532632660592</v>
      </c>
      <c r="K67">
        <v>2.3365206162964114</v>
      </c>
      <c r="L67">
        <f t="shared" si="0"/>
        <v>2.507446571501532</v>
      </c>
      <c r="M67" s="11">
        <f t="shared" si="1"/>
        <v>0.2943157447957587</v>
      </c>
      <c r="N67">
        <f t="shared" si="2"/>
        <v>0.03330208015347719</v>
      </c>
      <c r="O67" t="str">
        <f t="shared" si="3"/>
        <v>accetto</v>
      </c>
      <c r="P67">
        <f t="shared" si="5"/>
        <v>0.04340598500092227</v>
      </c>
      <c r="Q67" t="str">
        <f t="shared" si="4"/>
        <v>accetto</v>
      </c>
    </row>
    <row r="68" spans="1:17" ht="12.75">
      <c r="A68" t="s">
        <v>106</v>
      </c>
      <c r="B68">
        <v>1.4256331791148114</v>
      </c>
      <c r="C68">
        <v>2.5052743064622973</v>
      </c>
      <c r="D68">
        <v>0.6171795100090094</v>
      </c>
      <c r="E68">
        <v>2.4053534909853624</v>
      </c>
      <c r="F68">
        <v>2.6670928584098874</v>
      </c>
      <c r="G68">
        <v>2.112321995325601</v>
      </c>
      <c r="H68">
        <v>2.660869160706625</v>
      </c>
      <c r="I68">
        <v>2.6630348338676413</v>
      </c>
      <c r="J68">
        <v>1.8334115890297653</v>
      </c>
      <c r="K68">
        <v>2.2328633313122737</v>
      </c>
      <c r="L68">
        <f t="shared" si="0"/>
        <v>2.1123034255223274</v>
      </c>
      <c r="M68" s="11">
        <f t="shared" si="1"/>
        <v>0.4390613462963305</v>
      </c>
      <c r="N68">
        <f t="shared" si="2"/>
        <v>-1.733831790351772</v>
      </c>
      <c r="O68" t="str">
        <f t="shared" si="3"/>
        <v>accetto</v>
      </c>
      <c r="P68">
        <f t="shared" si="5"/>
        <v>-1.8502455203612433</v>
      </c>
      <c r="Q68" t="str">
        <f t="shared" si="4"/>
        <v>accetto</v>
      </c>
    </row>
    <row r="69" spans="1:17" ht="12.75">
      <c r="A69" t="s">
        <v>107</v>
      </c>
      <c r="B69">
        <v>2.4898573503071475</v>
      </c>
      <c r="C69">
        <v>1.788001586980954</v>
      </c>
      <c r="D69">
        <v>0.9840609427919844</v>
      </c>
      <c r="E69">
        <v>1.4608273777002978</v>
      </c>
      <c r="F69">
        <v>4.167378616511996</v>
      </c>
      <c r="G69">
        <v>2.5669316805442577</v>
      </c>
      <c r="H69">
        <v>3.0861755355817877</v>
      </c>
      <c r="I69">
        <v>2.2513061203471807</v>
      </c>
      <c r="J69">
        <v>0.9786330938004539</v>
      </c>
      <c r="K69">
        <v>2.2588875841859135</v>
      </c>
      <c r="L69">
        <f t="shared" si="0"/>
        <v>2.2032059888751974</v>
      </c>
      <c r="M69" s="11">
        <f t="shared" si="1"/>
        <v>0.9518780991652326</v>
      </c>
      <c r="N69">
        <f t="shared" si="2"/>
        <v>-1.3273031683797751</v>
      </c>
      <c r="O69" t="str">
        <f t="shared" si="3"/>
        <v>accetto</v>
      </c>
      <c r="P69">
        <f t="shared" si="5"/>
        <v>-0.9619765068158453</v>
      </c>
      <c r="Q69" t="str">
        <f t="shared" si="4"/>
        <v>accetto</v>
      </c>
    </row>
    <row r="70" spans="1:17" ht="12.75">
      <c r="A70" t="s">
        <v>108</v>
      </c>
      <c r="B70">
        <v>3.0665703250951992</v>
      </c>
      <c r="C70">
        <v>2.287760814670037</v>
      </c>
      <c r="D70">
        <v>2.821534133965997</v>
      </c>
      <c r="E70">
        <v>1.6623185859839396</v>
      </c>
      <c r="F70">
        <v>2.8473670615937863</v>
      </c>
      <c r="G70">
        <v>1.8576536231216778</v>
      </c>
      <c r="H70">
        <v>3.363098731761056</v>
      </c>
      <c r="I70">
        <v>2.138896107309165</v>
      </c>
      <c r="J70">
        <v>2.7696946389914956</v>
      </c>
      <c r="K70">
        <v>2.943754791123183</v>
      </c>
      <c r="L70">
        <f aca="true" t="shared" si="6" ref="L70:L133">AVERAGE(B70:K70)</f>
        <v>2.5758648813615537</v>
      </c>
      <c r="M70" s="11">
        <f aca="true" t="shared" si="7" ref="M70:M133">VAR(B70:K70)</f>
        <v>0.3102054057688595</v>
      </c>
      <c r="N70">
        <f aca="true" t="shared" si="8" ref="N70:N133">(L70-$C$1)/($C$2/10)^0.5</f>
        <v>0.3392780636587816</v>
      </c>
      <c r="O70" t="str">
        <f aca="true" t="shared" si="9" ref="O70:O133">IF(N70&lt;$G$1,"accetto","rifiuto")</f>
        <v>accetto</v>
      </c>
      <c r="P70">
        <f aca="true" t="shared" si="10" ref="P70:P133">(L70-$C$1)/(M70/10)^0.5</f>
        <v>0.4307408910649252</v>
      </c>
      <c r="Q70" t="str">
        <f aca="true" t="shared" si="11" ref="Q70:Q133">IF(P70&lt;$G$2,"accetto","rifiuto")</f>
        <v>accetto</v>
      </c>
    </row>
    <row r="71" spans="1:17" ht="12.75">
      <c r="A71" t="s">
        <v>109</v>
      </c>
      <c r="B71">
        <v>3.6431217184781417</v>
      </c>
      <c r="C71">
        <v>3.523194552608402</v>
      </c>
      <c r="D71">
        <v>2.5996153381936438</v>
      </c>
      <c r="E71">
        <v>1.963710512554826</v>
      </c>
      <c r="F71">
        <v>2.0624198694372353</v>
      </c>
      <c r="G71">
        <v>2.17948519549509</v>
      </c>
      <c r="H71">
        <v>1.5358815384297486</v>
      </c>
      <c r="I71">
        <v>0.7291835598152829</v>
      </c>
      <c r="J71">
        <v>1.7109521772590597</v>
      </c>
      <c r="K71">
        <v>1.6364462678643577</v>
      </c>
      <c r="L71">
        <f t="shared" si="6"/>
        <v>2.1584010730135788</v>
      </c>
      <c r="M71" s="11">
        <f t="shared" si="7"/>
        <v>0.8013476238561839</v>
      </c>
      <c r="N71">
        <f t="shared" si="8"/>
        <v>-1.5276768435652506</v>
      </c>
      <c r="O71" t="str">
        <f t="shared" si="9"/>
        <v>accetto</v>
      </c>
      <c r="P71">
        <f t="shared" si="10"/>
        <v>-1.206718639493415</v>
      </c>
      <c r="Q71" t="str">
        <f t="shared" si="11"/>
        <v>accetto</v>
      </c>
    </row>
    <row r="72" spans="1:17" ht="12.75">
      <c r="A72" t="s">
        <v>110</v>
      </c>
      <c r="B72">
        <v>2.6143345199227497</v>
      </c>
      <c r="C72">
        <v>1.781596210682892</v>
      </c>
      <c r="D72">
        <v>2.82339513373131</v>
      </c>
      <c r="E72">
        <v>2.1290002511057082</v>
      </c>
      <c r="F72">
        <v>1.80064030763333</v>
      </c>
      <c r="G72">
        <v>4.170889997494669</v>
      </c>
      <c r="H72">
        <v>3.534735162816105</v>
      </c>
      <c r="I72">
        <v>2.199145070337636</v>
      </c>
      <c r="J72">
        <v>2.4368715116327166</v>
      </c>
      <c r="K72">
        <v>2.508574265009429</v>
      </c>
      <c r="L72">
        <f t="shared" si="6"/>
        <v>2.5999182430366545</v>
      </c>
      <c r="M72" s="11">
        <f t="shared" si="7"/>
        <v>0.5686435214672988</v>
      </c>
      <c r="N72">
        <f t="shared" si="8"/>
        <v>0.44684796724460907</v>
      </c>
      <c r="O72" t="str">
        <f t="shared" si="9"/>
        <v>accetto</v>
      </c>
      <c r="P72">
        <f t="shared" si="10"/>
        <v>0.4190103406958151</v>
      </c>
      <c r="Q72" t="str">
        <f t="shared" si="11"/>
        <v>accetto</v>
      </c>
    </row>
    <row r="73" spans="1:17" ht="12.75">
      <c r="A73" t="s">
        <v>111</v>
      </c>
      <c r="B73">
        <v>1.8129719432272395</v>
      </c>
      <c r="C73">
        <v>1.7342166840444406</v>
      </c>
      <c r="D73">
        <v>3.617316926915919</v>
      </c>
      <c r="E73">
        <v>1.4962932902903958</v>
      </c>
      <c r="F73">
        <v>2.2760747008089766</v>
      </c>
      <c r="G73">
        <v>3.2510721731023295</v>
      </c>
      <c r="H73">
        <v>2.224770594967822</v>
      </c>
      <c r="I73">
        <v>2.3366315527835013</v>
      </c>
      <c r="J73">
        <v>1.6023823352270483</v>
      </c>
      <c r="K73">
        <v>2.387418758905824</v>
      </c>
      <c r="L73">
        <f t="shared" si="6"/>
        <v>2.2739148960273496</v>
      </c>
      <c r="M73" s="11">
        <f t="shared" si="7"/>
        <v>0.48202173349111394</v>
      </c>
      <c r="N73">
        <f t="shared" si="8"/>
        <v>-1.011083322365908</v>
      </c>
      <c r="O73" t="str">
        <f t="shared" si="9"/>
        <v>accetto</v>
      </c>
      <c r="P73">
        <f t="shared" si="10"/>
        <v>-1.0297662142408899</v>
      </c>
      <c r="Q73" t="str">
        <f t="shared" si="11"/>
        <v>accetto</v>
      </c>
    </row>
    <row r="74" spans="1:17" ht="12.75">
      <c r="A74" t="s">
        <v>112</v>
      </c>
      <c r="B74">
        <v>2.6384648136399846</v>
      </c>
      <c r="C74">
        <v>1.3410063249921222</v>
      </c>
      <c r="D74">
        <v>2.422247992526536</v>
      </c>
      <c r="E74">
        <v>2.9376460493449486</v>
      </c>
      <c r="F74">
        <v>1.146510546495847</v>
      </c>
      <c r="G74">
        <v>2.442517214160489</v>
      </c>
      <c r="H74">
        <v>2.6359293521886684</v>
      </c>
      <c r="I74">
        <v>1.9945749725934547</v>
      </c>
      <c r="J74">
        <v>3.9519238808316004</v>
      </c>
      <c r="K74">
        <v>0.9239044268360885</v>
      </c>
      <c r="L74">
        <f t="shared" si="6"/>
        <v>2.243472557360974</v>
      </c>
      <c r="M74" s="11">
        <f t="shared" si="7"/>
        <v>0.8448093804705531</v>
      </c>
      <c r="N74">
        <f t="shared" si="8"/>
        <v>-1.1472255996700806</v>
      </c>
      <c r="O74" t="str">
        <f t="shared" si="9"/>
        <v>accetto</v>
      </c>
      <c r="P74">
        <f t="shared" si="10"/>
        <v>-0.8825807847301852</v>
      </c>
      <c r="Q74" t="str">
        <f t="shared" si="11"/>
        <v>accetto</v>
      </c>
    </row>
    <row r="75" spans="1:17" ht="12.75">
      <c r="A75" t="s">
        <v>113</v>
      </c>
      <c r="B75">
        <v>2.159452316811894</v>
      </c>
      <c r="C75">
        <v>1.7863825573795111</v>
      </c>
      <c r="D75">
        <v>1.2344301241773792</v>
      </c>
      <c r="E75">
        <v>2.9513555482640186</v>
      </c>
      <c r="F75">
        <v>2.3888432477110655</v>
      </c>
      <c r="G75">
        <v>3.56234066257457</v>
      </c>
      <c r="H75">
        <v>1.7646229281581327</v>
      </c>
      <c r="I75">
        <v>2.3931681629323975</v>
      </c>
      <c r="J75">
        <v>1.6286405193886822</v>
      </c>
      <c r="K75">
        <v>3.461931887331957</v>
      </c>
      <c r="L75">
        <f t="shared" si="6"/>
        <v>2.333116795472961</v>
      </c>
      <c r="M75" s="11">
        <f t="shared" si="7"/>
        <v>0.614423085266805</v>
      </c>
      <c r="N75">
        <f t="shared" si="8"/>
        <v>-0.7463243792509205</v>
      </c>
      <c r="O75" t="str">
        <f t="shared" si="9"/>
        <v>accetto</v>
      </c>
      <c r="P75">
        <f t="shared" si="10"/>
        <v>-0.6732538850308947</v>
      </c>
      <c r="Q75" t="str">
        <f t="shared" si="11"/>
        <v>accetto</v>
      </c>
    </row>
    <row r="76" spans="1:17" ht="12.75">
      <c r="A76" t="s">
        <v>114</v>
      </c>
      <c r="B76">
        <v>2.0496396645694404</v>
      </c>
      <c r="C76">
        <v>3.2207640032743257</v>
      </c>
      <c r="D76">
        <v>3.7021463607106853</v>
      </c>
      <c r="E76">
        <v>2.0952980678828226</v>
      </c>
      <c r="F76">
        <v>1.6341616193403752</v>
      </c>
      <c r="G76">
        <v>2.2348376792274394</v>
      </c>
      <c r="H76">
        <v>2.4619278838508762</v>
      </c>
      <c r="I76">
        <v>3.7286810822024563</v>
      </c>
      <c r="J76">
        <v>1.8960971353362766</v>
      </c>
      <c r="K76">
        <v>1.9593727351320922</v>
      </c>
      <c r="L76">
        <f t="shared" si="6"/>
        <v>2.498292623152679</v>
      </c>
      <c r="M76" s="11">
        <f t="shared" si="7"/>
        <v>0.59103399002846</v>
      </c>
      <c r="N76">
        <f t="shared" si="8"/>
        <v>-0.007635621387638203</v>
      </c>
      <c r="O76" t="str">
        <f t="shared" si="9"/>
        <v>accetto</v>
      </c>
      <c r="P76">
        <f t="shared" si="10"/>
        <v>-0.007023007935093724</v>
      </c>
      <c r="Q76" t="str">
        <f t="shared" si="11"/>
        <v>accetto</v>
      </c>
    </row>
    <row r="77" spans="1:17" ht="12.75">
      <c r="A77" t="s">
        <v>115</v>
      </c>
      <c r="B77">
        <v>1.6091221287615554</v>
      </c>
      <c r="C77">
        <v>2.6014731224086063</v>
      </c>
      <c r="D77">
        <v>2.4666933294702176</v>
      </c>
      <c r="E77">
        <v>2.7243232235468895</v>
      </c>
      <c r="F77">
        <v>2.7652202006788684</v>
      </c>
      <c r="G77">
        <v>1.7049776847079556</v>
      </c>
      <c r="H77">
        <v>3.1416936201571843</v>
      </c>
      <c r="I77">
        <v>2.445284999124624</v>
      </c>
      <c r="J77">
        <v>2.449841433971187</v>
      </c>
      <c r="K77">
        <v>3.104603854640118</v>
      </c>
      <c r="L77">
        <f t="shared" si="6"/>
        <v>2.5013233597467206</v>
      </c>
      <c r="M77" s="11">
        <f t="shared" si="7"/>
        <v>0.2600668087856882</v>
      </c>
      <c r="N77">
        <f t="shared" si="8"/>
        <v>0.005918244704708324</v>
      </c>
      <c r="O77" t="str">
        <f t="shared" si="9"/>
        <v>accetto</v>
      </c>
      <c r="P77">
        <f t="shared" si="10"/>
        <v>0.008206074511642842</v>
      </c>
      <c r="Q77" t="str">
        <f t="shared" si="11"/>
        <v>accetto</v>
      </c>
    </row>
    <row r="78" spans="1:17" ht="12.75">
      <c r="A78" t="s">
        <v>116</v>
      </c>
      <c r="B78">
        <v>2.797601596595314</v>
      </c>
      <c r="C78">
        <v>2.3121957817829752</v>
      </c>
      <c r="D78">
        <v>1.7317809046539878</v>
      </c>
      <c r="E78">
        <v>3.9088419372365024</v>
      </c>
      <c r="F78">
        <v>1.5640256428719113</v>
      </c>
      <c r="G78">
        <v>3.2234071856623814</v>
      </c>
      <c r="H78">
        <v>3.0898444785316315</v>
      </c>
      <c r="I78">
        <v>2.0193395336173126</v>
      </c>
      <c r="J78">
        <v>2.786938027745691</v>
      </c>
      <c r="K78">
        <v>2.7422595634016034</v>
      </c>
      <c r="L78">
        <f t="shared" si="6"/>
        <v>2.617623465209931</v>
      </c>
      <c r="M78" s="11">
        <f t="shared" si="7"/>
        <v>0.5199800661844117</v>
      </c>
      <c r="N78">
        <f t="shared" si="8"/>
        <v>0.5260281279169748</v>
      </c>
      <c r="O78" t="str">
        <f t="shared" si="9"/>
        <v>accetto</v>
      </c>
      <c r="P78">
        <f t="shared" si="10"/>
        <v>0.5158229040448613</v>
      </c>
      <c r="Q78" t="str">
        <f t="shared" si="11"/>
        <v>accetto</v>
      </c>
    </row>
    <row r="79" spans="1:17" ht="12.75">
      <c r="A79" t="s">
        <v>117</v>
      </c>
      <c r="B79">
        <v>1.718370451917508</v>
      </c>
      <c r="C79">
        <v>2.903619095536669</v>
      </c>
      <c r="D79">
        <v>1.6163731948017812</v>
      </c>
      <c r="E79">
        <v>3.356640298882212</v>
      </c>
      <c r="F79">
        <v>1.7083266803979313</v>
      </c>
      <c r="G79">
        <v>3.120824698382876</v>
      </c>
      <c r="H79">
        <v>2.514037485054814</v>
      </c>
      <c r="I79">
        <v>3.1174917804446522</v>
      </c>
      <c r="J79">
        <v>2.3879670102405726</v>
      </c>
      <c r="K79">
        <v>2.1629106412137844</v>
      </c>
      <c r="L79">
        <f t="shared" si="6"/>
        <v>2.46065613368728</v>
      </c>
      <c r="M79" s="11">
        <f t="shared" si="7"/>
        <v>0.42142737629817933</v>
      </c>
      <c r="N79">
        <f t="shared" si="8"/>
        <v>-0.17595111914581144</v>
      </c>
      <c r="O79" t="str">
        <f t="shared" si="9"/>
        <v>accetto</v>
      </c>
      <c r="P79">
        <f t="shared" si="10"/>
        <v>-0.19165301842233412</v>
      </c>
      <c r="Q79" t="str">
        <f t="shared" si="11"/>
        <v>accetto</v>
      </c>
    </row>
    <row r="80" spans="1:17" ht="12.75">
      <c r="A80" t="s">
        <v>118</v>
      </c>
      <c r="B80">
        <v>3.1280146689664434</v>
      </c>
      <c r="C80">
        <v>1.7092366811471038</v>
      </c>
      <c r="D80">
        <v>2.7102037419581393</v>
      </c>
      <c r="E80">
        <v>2.970217966619657</v>
      </c>
      <c r="F80">
        <v>2.256822396973348</v>
      </c>
      <c r="G80">
        <v>2.846879101828108</v>
      </c>
      <c r="H80">
        <v>1.4662118167620974</v>
      </c>
      <c r="I80">
        <v>2.884224503598034</v>
      </c>
      <c r="J80">
        <v>2.358501314604382</v>
      </c>
      <c r="K80">
        <v>4.351050852528715</v>
      </c>
      <c r="L80">
        <f t="shared" si="6"/>
        <v>2.668136304498603</v>
      </c>
      <c r="M80" s="11">
        <f t="shared" si="7"/>
        <v>0.6493910558581383</v>
      </c>
      <c r="N80">
        <f t="shared" si="8"/>
        <v>0.7519284126889593</v>
      </c>
      <c r="O80" t="str">
        <f t="shared" si="9"/>
        <v>accetto</v>
      </c>
      <c r="P80">
        <f t="shared" si="10"/>
        <v>0.6597939764636338</v>
      </c>
      <c r="Q80" t="str">
        <f t="shared" si="11"/>
        <v>accetto</v>
      </c>
    </row>
    <row r="81" spans="1:17" ht="12.75">
      <c r="A81" t="s">
        <v>119</v>
      </c>
      <c r="B81">
        <v>3.422379010246459</v>
      </c>
      <c r="C81">
        <v>2.367815960081998</v>
      </c>
      <c r="D81">
        <v>1.8550329495860751</v>
      </c>
      <c r="E81">
        <v>2.061763897165747</v>
      </c>
      <c r="F81">
        <v>2.516851091611443</v>
      </c>
      <c r="G81">
        <v>1.6041959056246924</v>
      </c>
      <c r="H81">
        <v>2.3040025594900726</v>
      </c>
      <c r="I81">
        <v>2.9878415942027914</v>
      </c>
      <c r="J81">
        <v>1.8616473366569153</v>
      </c>
      <c r="K81">
        <v>1.9453545433793806</v>
      </c>
      <c r="L81">
        <f t="shared" si="6"/>
        <v>2.2926884848045574</v>
      </c>
      <c r="M81" s="11">
        <f t="shared" si="7"/>
        <v>0.3156430501587661</v>
      </c>
      <c r="N81">
        <f t="shared" si="8"/>
        <v>-0.9271252809909803</v>
      </c>
      <c r="O81" t="str">
        <f t="shared" si="9"/>
        <v>accetto</v>
      </c>
      <c r="P81">
        <f t="shared" si="10"/>
        <v>-1.1668776191022239</v>
      </c>
      <c r="Q81" t="str">
        <f t="shared" si="11"/>
        <v>accetto</v>
      </c>
    </row>
    <row r="82" spans="1:17" ht="12.75">
      <c r="A82" t="s">
        <v>120</v>
      </c>
      <c r="B82">
        <v>1.0577356324210996</v>
      </c>
      <c r="C82">
        <v>3.1486649333169225</v>
      </c>
      <c r="D82">
        <v>2.523182510251445</v>
      </c>
      <c r="E82">
        <v>2.4458276232462595</v>
      </c>
      <c r="F82">
        <v>1.4447946436530401</v>
      </c>
      <c r="G82">
        <v>2.7931745876503555</v>
      </c>
      <c r="H82">
        <v>3.2218556826182976</v>
      </c>
      <c r="I82">
        <v>2.5195023128753746</v>
      </c>
      <c r="J82">
        <v>0.8210711266292492</v>
      </c>
      <c r="K82">
        <v>1.4704450887984422</v>
      </c>
      <c r="L82">
        <f t="shared" si="6"/>
        <v>2.1446254141460486</v>
      </c>
      <c r="M82" s="11">
        <f t="shared" si="7"/>
        <v>0.7601227712043518</v>
      </c>
      <c r="N82">
        <f t="shared" si="8"/>
        <v>-1.5892834628905412</v>
      </c>
      <c r="O82" t="str">
        <f t="shared" si="9"/>
        <v>accetto</v>
      </c>
      <c r="P82">
        <f t="shared" si="10"/>
        <v>-1.2889750026597708</v>
      </c>
      <c r="Q82" t="str">
        <f t="shared" si="11"/>
        <v>accetto</v>
      </c>
    </row>
    <row r="83" spans="1:17" ht="12.75">
      <c r="A83" t="s">
        <v>121</v>
      </c>
      <c r="B83">
        <v>2.6992596163404414</v>
      </c>
      <c r="C83">
        <v>1.597274433495386</v>
      </c>
      <c r="D83">
        <v>3.563514338452478</v>
      </c>
      <c r="E83">
        <v>1.8455454682771233</v>
      </c>
      <c r="F83">
        <v>3.0231837081043977</v>
      </c>
      <c r="G83">
        <v>3.293295564753862</v>
      </c>
      <c r="H83">
        <v>3.377401499719781</v>
      </c>
      <c r="I83">
        <v>2.508032444775381</v>
      </c>
      <c r="J83">
        <v>1.8907046573986008</v>
      </c>
      <c r="K83">
        <v>2.18271843137245</v>
      </c>
      <c r="L83">
        <f t="shared" si="6"/>
        <v>2.59809301626899</v>
      </c>
      <c r="M83" s="11">
        <f t="shared" si="7"/>
        <v>0.49584603250827464</v>
      </c>
      <c r="N83">
        <f t="shared" si="8"/>
        <v>0.4386853049909095</v>
      </c>
      <c r="O83" t="str">
        <f t="shared" si="9"/>
        <v>accetto</v>
      </c>
      <c r="P83">
        <f t="shared" si="10"/>
        <v>0.4405190232393667</v>
      </c>
      <c r="Q83" t="str">
        <f t="shared" si="11"/>
        <v>accetto</v>
      </c>
    </row>
    <row r="84" spans="1:17" ht="12.75">
      <c r="A84" t="s">
        <v>122</v>
      </c>
      <c r="B84">
        <v>2.476600440099901</v>
      </c>
      <c r="C84">
        <v>2.2177550679907654</v>
      </c>
      <c r="D84">
        <v>1.9743949824817264</v>
      </c>
      <c r="E84">
        <v>2.101590096031032</v>
      </c>
      <c r="F84">
        <v>1.988480700791797</v>
      </c>
      <c r="G84">
        <v>3.0366496290844225</v>
      </c>
      <c r="H84">
        <v>2.0015350313269664</v>
      </c>
      <c r="I84">
        <v>2.219101579700009</v>
      </c>
      <c r="J84">
        <v>2.966849677627579</v>
      </c>
      <c r="K84">
        <v>2.0632711863925124</v>
      </c>
      <c r="L84">
        <f t="shared" si="6"/>
        <v>2.304622839152671</v>
      </c>
      <c r="M84" s="11">
        <f t="shared" si="7"/>
        <v>0.15768613564198436</v>
      </c>
      <c r="N84">
        <f t="shared" si="8"/>
        <v>-0.8737532258110758</v>
      </c>
      <c r="O84" t="str">
        <f t="shared" si="9"/>
        <v>accetto</v>
      </c>
      <c r="P84">
        <f t="shared" si="10"/>
        <v>-1.5558833711119455</v>
      </c>
      <c r="Q84" t="str">
        <f t="shared" si="11"/>
        <v>accetto</v>
      </c>
    </row>
    <row r="85" spans="1:17" ht="12.75">
      <c r="A85" t="s">
        <v>123</v>
      </c>
      <c r="B85">
        <v>2.3683111548359648</v>
      </c>
      <c r="C85">
        <v>2.6625910879192816</v>
      </c>
      <c r="D85">
        <v>1.9753926069779482</v>
      </c>
      <c r="E85">
        <v>2.0833884732724073</v>
      </c>
      <c r="F85">
        <v>2.789700185496713</v>
      </c>
      <c r="G85">
        <v>1.8550329495860751</v>
      </c>
      <c r="H85">
        <v>2.278631867225158</v>
      </c>
      <c r="I85">
        <v>2.934766524006136</v>
      </c>
      <c r="J85">
        <v>2.789523330227439</v>
      </c>
      <c r="K85">
        <v>3.738092998078173</v>
      </c>
      <c r="L85">
        <f t="shared" si="6"/>
        <v>2.5475431177625296</v>
      </c>
      <c r="M85" s="11">
        <f t="shared" si="7"/>
        <v>0.3138427687998381</v>
      </c>
      <c r="N85">
        <f t="shared" si="8"/>
        <v>0.21261928635858787</v>
      </c>
      <c r="O85" t="str">
        <f t="shared" si="9"/>
        <v>accetto</v>
      </c>
      <c r="P85">
        <f t="shared" si="10"/>
        <v>0.2683685347507509</v>
      </c>
      <c r="Q85" t="str">
        <f t="shared" si="11"/>
        <v>accetto</v>
      </c>
    </row>
    <row r="86" spans="1:17" ht="12.75">
      <c r="A86" t="s">
        <v>124</v>
      </c>
      <c r="B86">
        <v>1.7442524166881412</v>
      </c>
      <c r="C86">
        <v>3.113226352904803</v>
      </c>
      <c r="D86">
        <v>2.058284671686579</v>
      </c>
      <c r="E86">
        <v>3.007452431902493</v>
      </c>
      <c r="F86">
        <v>2.4151689584300584</v>
      </c>
      <c r="G86">
        <v>3.5467163034218174</v>
      </c>
      <c r="H86">
        <v>1.592118298508467</v>
      </c>
      <c r="I86">
        <v>2.6194335788909484</v>
      </c>
      <c r="J86">
        <v>2.2865718649279643</v>
      </c>
      <c r="K86">
        <v>2.2612944236232124</v>
      </c>
      <c r="L86">
        <f t="shared" si="6"/>
        <v>2.4644519300984484</v>
      </c>
      <c r="M86" s="11">
        <f t="shared" si="7"/>
        <v>0.3812268365465133</v>
      </c>
      <c r="N86">
        <f t="shared" si="8"/>
        <v>-0.15897580153756716</v>
      </c>
      <c r="O86" t="str">
        <f t="shared" si="9"/>
        <v>accetto</v>
      </c>
      <c r="P86">
        <f t="shared" si="10"/>
        <v>-0.18206408919471465</v>
      </c>
      <c r="Q86" t="str">
        <f t="shared" si="11"/>
        <v>accetto</v>
      </c>
    </row>
    <row r="87" spans="1:17" ht="12.75">
      <c r="A87" t="s">
        <v>125</v>
      </c>
      <c r="B87">
        <v>2.2864585167781115</v>
      </c>
      <c r="C87">
        <v>1.732562283389143</v>
      </c>
      <c r="D87">
        <v>3.155616953174558</v>
      </c>
      <c r="E87">
        <v>2.220915150097653</v>
      </c>
      <c r="F87">
        <v>1.9243602151414052</v>
      </c>
      <c r="G87">
        <v>2.227568927660286</v>
      </c>
      <c r="H87">
        <v>1.8591231296318256</v>
      </c>
      <c r="I87">
        <v>1.5822867533120188</v>
      </c>
      <c r="J87">
        <v>1.3391348746881704</v>
      </c>
      <c r="K87">
        <v>3.0921460086949537</v>
      </c>
      <c r="L87">
        <f t="shared" si="6"/>
        <v>2.1420172812568126</v>
      </c>
      <c r="M87" s="11">
        <f t="shared" si="7"/>
        <v>0.3575012932741204</v>
      </c>
      <c r="N87">
        <f t="shared" si="8"/>
        <v>-1.6009473877599103</v>
      </c>
      <c r="O87" t="str">
        <f t="shared" si="9"/>
        <v>accetto</v>
      </c>
      <c r="P87">
        <f t="shared" si="10"/>
        <v>-1.8933166468368425</v>
      </c>
      <c r="Q87" t="str">
        <f t="shared" si="11"/>
        <v>accetto</v>
      </c>
    </row>
    <row r="88" spans="1:17" ht="12.75">
      <c r="A88" t="s">
        <v>126</v>
      </c>
      <c r="B88">
        <v>1.695543259979786</v>
      </c>
      <c r="C88">
        <v>2.9218351882718707</v>
      </c>
      <c r="D88">
        <v>3.010536144688558</v>
      </c>
      <c r="E88">
        <v>3.431962958065924</v>
      </c>
      <c r="F88">
        <v>3.540767535273517</v>
      </c>
      <c r="G88">
        <v>2.1613342176544847</v>
      </c>
      <c r="H88">
        <v>3.377751994707978</v>
      </c>
      <c r="I88">
        <v>1.7309030594083197</v>
      </c>
      <c r="J88">
        <v>2.354857292169754</v>
      </c>
      <c r="K88">
        <v>1.8836963654098327</v>
      </c>
      <c r="L88">
        <f t="shared" si="6"/>
        <v>2.6109188015630025</v>
      </c>
      <c r="M88" s="11">
        <f t="shared" si="7"/>
        <v>0.5324460773294106</v>
      </c>
      <c r="N88">
        <f t="shared" si="8"/>
        <v>0.496043960555367</v>
      </c>
      <c r="O88" t="str">
        <f t="shared" si="9"/>
        <v>accetto</v>
      </c>
      <c r="P88">
        <f t="shared" si="10"/>
        <v>0.4806925072183662</v>
      </c>
      <c r="Q88" t="str">
        <f t="shared" si="11"/>
        <v>accetto</v>
      </c>
    </row>
    <row r="89" spans="1:17" ht="12.75">
      <c r="A89" t="s">
        <v>127</v>
      </c>
      <c r="B89">
        <v>2.5606308096325847</v>
      </c>
      <c r="C89">
        <v>2.520856059572907</v>
      </c>
      <c r="D89">
        <v>1.5735517107850683</v>
      </c>
      <c r="E89">
        <v>2.880156028517149</v>
      </c>
      <c r="F89">
        <v>2.6330096324704755</v>
      </c>
      <c r="G89">
        <v>1.2478872023939402</v>
      </c>
      <c r="H89">
        <v>2.3525911330602867</v>
      </c>
      <c r="I89">
        <v>2.4898573503071475</v>
      </c>
      <c r="J89">
        <v>2.582433848783694</v>
      </c>
      <c r="K89">
        <v>2.058284671686579</v>
      </c>
      <c r="L89">
        <f t="shared" si="6"/>
        <v>2.289925844720983</v>
      </c>
      <c r="M89" s="11">
        <f t="shared" si="7"/>
        <v>0.2638714044543625</v>
      </c>
      <c r="N89">
        <f t="shared" si="8"/>
        <v>-0.939480183039456</v>
      </c>
      <c r="O89" t="str">
        <f t="shared" si="9"/>
        <v>accetto</v>
      </c>
      <c r="P89">
        <f t="shared" si="10"/>
        <v>-1.2932320573145686</v>
      </c>
      <c r="Q89" t="str">
        <f t="shared" si="11"/>
        <v>accetto</v>
      </c>
    </row>
    <row r="90" spans="1:17" ht="12.75">
      <c r="A90" t="s">
        <v>128</v>
      </c>
      <c r="B90">
        <v>3.1119658571674336</v>
      </c>
      <c r="C90">
        <v>2.685562979622773</v>
      </c>
      <c r="D90">
        <v>3.4317057140378893</v>
      </c>
      <c r="E90">
        <v>2.6278928879753494</v>
      </c>
      <c r="F90">
        <v>2.3074287283884587</v>
      </c>
      <c r="G90">
        <v>2.2486002347272915</v>
      </c>
      <c r="H90">
        <v>0.8429111446093884</v>
      </c>
      <c r="I90">
        <v>2.2495214899026905</v>
      </c>
      <c r="J90">
        <v>1.2426651486248375</v>
      </c>
      <c r="K90">
        <v>2.3922372611059473</v>
      </c>
      <c r="L90">
        <f t="shared" si="6"/>
        <v>2.314049144616206</v>
      </c>
      <c r="M90" s="11">
        <f t="shared" si="7"/>
        <v>0.6054514426241305</v>
      </c>
      <c r="N90">
        <f t="shared" si="8"/>
        <v>-0.8315975062247927</v>
      </c>
      <c r="O90" t="str">
        <f t="shared" si="9"/>
        <v>accetto</v>
      </c>
      <c r="P90">
        <f t="shared" si="10"/>
        <v>-0.7557158331631171</v>
      </c>
      <c r="Q90" t="str">
        <f t="shared" si="11"/>
        <v>accetto</v>
      </c>
    </row>
    <row r="91" spans="1:17" ht="12.75">
      <c r="A91" t="s">
        <v>129</v>
      </c>
      <c r="B91">
        <v>2.614881967369911</v>
      </c>
      <c r="C91">
        <v>3.193036312602544</v>
      </c>
      <c r="D91">
        <v>2.8006185867116073</v>
      </c>
      <c r="E91">
        <v>4.197643376410269</v>
      </c>
      <c r="F91">
        <v>3.2155998294115307</v>
      </c>
      <c r="G91">
        <v>2.4610612930314346</v>
      </c>
      <c r="H91">
        <v>2.3658335732909563</v>
      </c>
      <c r="I91">
        <v>2.079262922172802</v>
      </c>
      <c r="J91">
        <v>2.3953555410582794</v>
      </c>
      <c r="K91">
        <v>3.455286952532788</v>
      </c>
      <c r="L91">
        <f t="shared" si="6"/>
        <v>2.8778580354592123</v>
      </c>
      <c r="M91" s="11">
        <f t="shared" si="7"/>
        <v>0.40780423305365804</v>
      </c>
      <c r="N91">
        <f t="shared" si="8"/>
        <v>1.6898325062626491</v>
      </c>
      <c r="O91" t="str">
        <f t="shared" si="9"/>
        <v>rifiuto</v>
      </c>
      <c r="P91">
        <f t="shared" si="10"/>
        <v>1.8711249833614443</v>
      </c>
      <c r="Q91" t="str">
        <f t="shared" si="11"/>
        <v>rifiuto</v>
      </c>
    </row>
    <row r="92" spans="1:17" ht="12.75">
      <c r="A92" t="s">
        <v>130</v>
      </c>
      <c r="B92">
        <v>2.941319815620318</v>
      </c>
      <c r="C92">
        <v>2.811489558558833</v>
      </c>
      <c r="D92">
        <v>3.213617442620489</v>
      </c>
      <c r="E92">
        <v>2.133771323938163</v>
      </c>
      <c r="F92">
        <v>2.8877407079062323</v>
      </c>
      <c r="G92">
        <v>2.4804976871246254</v>
      </c>
      <c r="H92">
        <v>2.7064753113268125</v>
      </c>
      <c r="I92">
        <v>3.6006635916510277</v>
      </c>
      <c r="J92">
        <v>1.2148988713488507</v>
      </c>
      <c r="K92">
        <v>2.5043546590620736</v>
      </c>
      <c r="L92">
        <f t="shared" si="6"/>
        <v>2.6494828969157425</v>
      </c>
      <c r="M92" s="11">
        <f t="shared" si="7"/>
        <v>0.41867003605489905</v>
      </c>
      <c r="N92">
        <f t="shared" si="8"/>
        <v>0.6685078379543876</v>
      </c>
      <c r="O92" t="str">
        <f t="shared" si="9"/>
        <v>accetto</v>
      </c>
      <c r="P92">
        <f t="shared" si="10"/>
        <v>0.7305594549417173</v>
      </c>
      <c r="Q92" t="str">
        <f t="shared" si="11"/>
        <v>accetto</v>
      </c>
    </row>
    <row r="93" spans="1:17" ht="12.75">
      <c r="A93" t="s">
        <v>131</v>
      </c>
      <c r="B93">
        <v>2.426490911213932</v>
      </c>
      <c r="C93">
        <v>1.8320610578825836</v>
      </c>
      <c r="D93">
        <v>3.093452326024817</v>
      </c>
      <c r="E93">
        <v>2.6215196671807917</v>
      </c>
      <c r="F93">
        <v>3.6561028952428387</v>
      </c>
      <c r="G93">
        <v>2.199914390758977</v>
      </c>
      <c r="H93">
        <v>2.159452316811894</v>
      </c>
      <c r="I93">
        <v>2.0886531330836533</v>
      </c>
      <c r="J93">
        <v>1.9259422659138181</v>
      </c>
      <c r="K93">
        <v>3.226333336481275</v>
      </c>
      <c r="L93">
        <f t="shared" si="6"/>
        <v>2.522992230059458</v>
      </c>
      <c r="M93" s="11">
        <f t="shared" si="7"/>
        <v>0.3757909919259224</v>
      </c>
      <c r="N93">
        <f t="shared" si="8"/>
        <v>0.10282437873452448</v>
      </c>
      <c r="O93" t="str">
        <f t="shared" si="9"/>
        <v>accetto</v>
      </c>
      <c r="P93">
        <f t="shared" si="10"/>
        <v>0.11860634249761476</v>
      </c>
      <c r="Q93" t="str">
        <f t="shared" si="11"/>
        <v>accetto</v>
      </c>
    </row>
    <row r="94" spans="1:17" ht="12.75">
      <c r="A94" t="s">
        <v>132</v>
      </c>
      <c r="B94">
        <v>2.4483228903181953</v>
      </c>
      <c r="C94">
        <v>1.2805153917997814</v>
      </c>
      <c r="D94">
        <v>2.1582979342360886</v>
      </c>
      <c r="E94">
        <v>1.6479627614444325</v>
      </c>
      <c r="F94">
        <v>2.753187611267549</v>
      </c>
      <c r="G94">
        <v>2.4463155830119376</v>
      </c>
      <c r="H94">
        <v>2.9022830343660644</v>
      </c>
      <c r="I94">
        <v>2.3268940624348033</v>
      </c>
      <c r="J94">
        <v>2.819376499680857</v>
      </c>
      <c r="K94">
        <v>2.5530871285104695</v>
      </c>
      <c r="L94">
        <f t="shared" si="6"/>
        <v>2.333624289707018</v>
      </c>
      <c r="M94" s="11">
        <f t="shared" si="7"/>
        <v>0.26881501126975377</v>
      </c>
      <c r="N94">
        <f t="shared" si="8"/>
        <v>-0.744054796039839</v>
      </c>
      <c r="O94" t="str">
        <f t="shared" si="9"/>
        <v>accetto</v>
      </c>
      <c r="P94">
        <f t="shared" si="10"/>
        <v>-1.0147595893421375</v>
      </c>
      <c r="Q94" t="str">
        <f t="shared" si="11"/>
        <v>accetto</v>
      </c>
    </row>
    <row r="95" spans="1:17" ht="12.75">
      <c r="A95" t="s">
        <v>133</v>
      </c>
      <c r="B95">
        <v>2.3885144576877337</v>
      </c>
      <c r="C95">
        <v>2.230363240914812</v>
      </c>
      <c r="D95">
        <v>1.044043819028957</v>
      </c>
      <c r="E95">
        <v>2.176364503879995</v>
      </c>
      <c r="F95">
        <v>2.2552154256857193</v>
      </c>
      <c r="G95">
        <v>2.020224613851269</v>
      </c>
      <c r="H95">
        <v>2.4654481075970125</v>
      </c>
      <c r="I95">
        <v>3.4726846877038042</v>
      </c>
      <c r="J95">
        <v>2.2680406482584203</v>
      </c>
      <c r="K95">
        <v>3.0116599795360344</v>
      </c>
      <c r="L95">
        <f t="shared" si="6"/>
        <v>2.333255948414376</v>
      </c>
      <c r="M95" s="11">
        <f t="shared" si="7"/>
        <v>0.39829554170189063</v>
      </c>
      <c r="N95">
        <f t="shared" si="8"/>
        <v>-0.7457020683783747</v>
      </c>
      <c r="O95" t="str">
        <f t="shared" si="9"/>
        <v>accetto</v>
      </c>
      <c r="P95">
        <f t="shared" si="10"/>
        <v>-0.8355022567371078</v>
      </c>
      <c r="Q95" t="str">
        <f t="shared" si="11"/>
        <v>accetto</v>
      </c>
    </row>
    <row r="96" spans="1:17" ht="12.75">
      <c r="A96" t="s">
        <v>134</v>
      </c>
      <c r="B96">
        <v>2.801862200809637</v>
      </c>
      <c r="C96">
        <v>1.670555218206573</v>
      </c>
      <c r="D96">
        <v>2.661591051760297</v>
      </c>
      <c r="E96">
        <v>2.074410656693999</v>
      </c>
      <c r="F96">
        <v>2.766614141755781</v>
      </c>
      <c r="G96">
        <v>2.7723723885458185</v>
      </c>
      <c r="H96">
        <v>2.6716018638887817</v>
      </c>
      <c r="I96">
        <v>2.3607634542759115</v>
      </c>
      <c r="J96">
        <v>3.282327322508536</v>
      </c>
      <c r="K96">
        <v>2.5488032115561055</v>
      </c>
      <c r="L96">
        <f t="shared" si="6"/>
        <v>2.561090151000144</v>
      </c>
      <c r="M96" s="11">
        <f t="shared" si="7"/>
        <v>0.1952821058841781</v>
      </c>
      <c r="N96">
        <f t="shared" si="8"/>
        <v>0.27320346078409763</v>
      </c>
      <c r="O96" t="str">
        <f t="shared" si="9"/>
        <v>accetto</v>
      </c>
      <c r="P96">
        <f t="shared" si="10"/>
        <v>0.43715955349793184</v>
      </c>
      <c r="Q96" t="str">
        <f t="shared" si="11"/>
        <v>accetto</v>
      </c>
    </row>
    <row r="97" spans="1:17" ht="12.75">
      <c r="A97" t="s">
        <v>135</v>
      </c>
      <c r="B97">
        <v>3.058478392638335</v>
      </c>
      <c r="C97">
        <v>1.6571688820977215</v>
      </c>
      <c r="D97">
        <v>3.1163036345901673</v>
      </c>
      <c r="E97">
        <v>1.8433846184416325</v>
      </c>
      <c r="F97">
        <v>2.9503603354305596</v>
      </c>
      <c r="G97">
        <v>2.622068722403128</v>
      </c>
      <c r="H97">
        <v>2.487584760096979</v>
      </c>
      <c r="I97">
        <v>1.548872361845497</v>
      </c>
      <c r="J97">
        <v>3.1898079000507096</v>
      </c>
      <c r="K97">
        <v>2.6070512983790195</v>
      </c>
      <c r="L97">
        <f t="shared" si="6"/>
        <v>2.508108090597375</v>
      </c>
      <c r="M97" s="11">
        <f t="shared" si="7"/>
        <v>0.38248855252705816</v>
      </c>
      <c r="N97">
        <f t="shared" si="8"/>
        <v>0.036260483486914484</v>
      </c>
      <c r="O97" t="str">
        <f t="shared" si="9"/>
        <v>accetto</v>
      </c>
      <c r="P97">
        <f t="shared" si="10"/>
        <v>0.04145809781491309</v>
      </c>
      <c r="Q97" t="str">
        <f t="shared" si="11"/>
        <v>accetto</v>
      </c>
    </row>
    <row r="98" spans="1:17" ht="12.75">
      <c r="A98" t="s">
        <v>136</v>
      </c>
      <c r="B98">
        <v>2.1155873867064656</v>
      </c>
      <c r="C98">
        <v>2.4674521993529197</v>
      </c>
      <c r="D98">
        <v>3.4963543538333397</v>
      </c>
      <c r="E98">
        <v>2.66081369246308</v>
      </c>
      <c r="F98">
        <v>1.7053828440521102</v>
      </c>
      <c r="G98">
        <v>3.204850244590034</v>
      </c>
      <c r="H98">
        <v>2.09031798427759</v>
      </c>
      <c r="I98">
        <v>1.3345302065863507</v>
      </c>
      <c r="J98">
        <v>2.618062146666489</v>
      </c>
      <c r="K98">
        <v>3.023539830305708</v>
      </c>
      <c r="L98">
        <f t="shared" si="6"/>
        <v>2.4716890888834087</v>
      </c>
      <c r="M98" s="11">
        <f t="shared" si="7"/>
        <v>0.45575805459702917</v>
      </c>
      <c r="N98">
        <f t="shared" si="8"/>
        <v>-0.12661024352330544</v>
      </c>
      <c r="O98" t="str">
        <f t="shared" si="9"/>
        <v>accetto</v>
      </c>
      <c r="P98">
        <f t="shared" si="10"/>
        <v>-0.13261317407475925</v>
      </c>
      <c r="Q98" t="str">
        <f t="shared" si="11"/>
        <v>accetto</v>
      </c>
    </row>
    <row r="99" spans="1:17" ht="12.75">
      <c r="A99" t="s">
        <v>137</v>
      </c>
      <c r="B99">
        <v>2.944610931403986</v>
      </c>
      <c r="C99">
        <v>1.5564385518200652</v>
      </c>
      <c r="D99">
        <v>3.167347280852937</v>
      </c>
      <c r="E99">
        <v>1.298085158914546</v>
      </c>
      <c r="F99">
        <v>1.6021411689507659</v>
      </c>
      <c r="G99">
        <v>2.205410570195454</v>
      </c>
      <c r="H99">
        <v>2.11489684726871</v>
      </c>
      <c r="I99">
        <v>2.062026768406895</v>
      </c>
      <c r="J99">
        <v>3.201126637284233</v>
      </c>
      <c r="K99">
        <v>1.6074452192538047</v>
      </c>
      <c r="L99">
        <f t="shared" si="6"/>
        <v>2.1759529134351396</v>
      </c>
      <c r="M99" s="11">
        <f t="shared" si="7"/>
        <v>0.49435162475673405</v>
      </c>
      <c r="N99">
        <f t="shared" si="8"/>
        <v>-1.4491826269395731</v>
      </c>
      <c r="O99" t="str">
        <f t="shared" si="9"/>
        <v>accetto</v>
      </c>
      <c r="P99">
        <f t="shared" si="10"/>
        <v>-1.4574381660073321</v>
      </c>
      <c r="Q99" t="str">
        <f t="shared" si="11"/>
        <v>accetto</v>
      </c>
    </row>
    <row r="100" spans="1:17" ht="12.75">
      <c r="A100" t="s">
        <v>138</v>
      </c>
      <c r="B100">
        <v>2.4585684376222616</v>
      </c>
      <c r="C100">
        <v>1.3811717644193777</v>
      </c>
      <c r="D100">
        <v>1.6921235221821007</v>
      </c>
      <c r="E100">
        <v>2.0388531009189137</v>
      </c>
      <c r="F100">
        <v>1.1964126723842128</v>
      </c>
      <c r="G100">
        <v>1.749117544368346</v>
      </c>
      <c r="H100">
        <v>1.8496018850441942</v>
      </c>
      <c r="I100">
        <v>2.353144207720561</v>
      </c>
      <c r="J100">
        <v>3.1472661689144843</v>
      </c>
      <c r="K100">
        <v>2.154645069037997</v>
      </c>
      <c r="L100">
        <f t="shared" si="6"/>
        <v>2.002090437261245</v>
      </c>
      <c r="M100" s="11">
        <f t="shared" si="7"/>
        <v>0.3206274411878959</v>
      </c>
      <c r="N100">
        <f t="shared" si="8"/>
        <v>-2.2267192578621056</v>
      </c>
      <c r="O100" t="str">
        <f t="shared" si="9"/>
        <v>accetto</v>
      </c>
      <c r="P100">
        <f t="shared" si="10"/>
        <v>-2.7806742985994384</v>
      </c>
      <c r="Q100" t="str">
        <f t="shared" si="11"/>
        <v>accetto</v>
      </c>
    </row>
    <row r="101" spans="1:17" ht="12.75">
      <c r="A101" t="s">
        <v>139</v>
      </c>
      <c r="B101">
        <v>1.4451226297887843</v>
      </c>
      <c r="C101">
        <v>2.69386231507724</v>
      </c>
      <c r="D101">
        <v>2.595792852714567</v>
      </c>
      <c r="E101">
        <v>2.6172397696643657</v>
      </c>
      <c r="F101">
        <v>3.192774245248984</v>
      </c>
      <c r="G101">
        <v>1.2654023051527474</v>
      </c>
      <c r="H101">
        <v>1.4876257743208043</v>
      </c>
      <c r="I101">
        <v>2.3951915479904073</v>
      </c>
      <c r="J101">
        <v>1.861727725415676</v>
      </c>
      <c r="K101">
        <v>1.8655397603561141</v>
      </c>
      <c r="L101">
        <f t="shared" si="6"/>
        <v>2.142027892572969</v>
      </c>
      <c r="M101" s="11">
        <f t="shared" si="7"/>
        <v>0.4157572555869062</v>
      </c>
      <c r="N101">
        <f t="shared" si="8"/>
        <v>-1.6008999325113973</v>
      </c>
      <c r="O101" t="str">
        <f t="shared" si="9"/>
        <v>accetto</v>
      </c>
      <c r="P101">
        <f t="shared" si="10"/>
        <v>-1.7556149480544465</v>
      </c>
      <c r="Q101" t="str">
        <f t="shared" si="11"/>
        <v>accetto</v>
      </c>
    </row>
    <row r="102" spans="1:17" ht="12.75">
      <c r="A102" t="s">
        <v>140</v>
      </c>
      <c r="B102">
        <v>3.037588569786749</v>
      </c>
      <c r="C102">
        <v>3.301467885969487</v>
      </c>
      <c r="D102">
        <v>2.5059777081014545</v>
      </c>
      <c r="E102">
        <v>3.0365780830891254</v>
      </c>
      <c r="F102">
        <v>1.8917223790845128</v>
      </c>
      <c r="G102">
        <v>2.50516578163797</v>
      </c>
      <c r="H102">
        <v>2.607489417114266</v>
      </c>
      <c r="I102">
        <v>3.4796994107932733</v>
      </c>
      <c r="J102">
        <v>2.203402459001609</v>
      </c>
      <c r="K102">
        <v>3.304456740020214</v>
      </c>
      <c r="L102">
        <f t="shared" si="6"/>
        <v>2.787354843459866</v>
      </c>
      <c r="M102" s="11">
        <f t="shared" si="7"/>
        <v>0.2744544402055674</v>
      </c>
      <c r="N102">
        <f t="shared" si="8"/>
        <v>1.2850899272801428</v>
      </c>
      <c r="O102" t="str">
        <f t="shared" si="9"/>
        <v>accetto</v>
      </c>
      <c r="P102">
        <f t="shared" si="10"/>
        <v>1.7345362918245044</v>
      </c>
      <c r="Q102" t="str">
        <f t="shared" si="11"/>
        <v>accetto</v>
      </c>
    </row>
    <row r="103" spans="1:17" ht="12.75">
      <c r="A103" t="s">
        <v>141</v>
      </c>
      <c r="B103">
        <v>2.639016280525084</v>
      </c>
      <c r="C103">
        <v>3.5653600643536265</v>
      </c>
      <c r="D103">
        <v>2.94612867116939</v>
      </c>
      <c r="E103">
        <v>2.234953439040055</v>
      </c>
      <c r="F103">
        <v>1.1270886223792331</v>
      </c>
      <c r="G103">
        <v>1.7349948472292454</v>
      </c>
      <c r="H103">
        <v>3.052807769595347</v>
      </c>
      <c r="I103">
        <v>2.084353138377537</v>
      </c>
      <c r="J103">
        <v>3.3581065898420093</v>
      </c>
      <c r="K103">
        <v>1.7995807837928623</v>
      </c>
      <c r="L103">
        <f t="shared" si="6"/>
        <v>2.454239020630439</v>
      </c>
      <c r="M103" s="11">
        <f t="shared" si="7"/>
        <v>0.6197854075098329</v>
      </c>
      <c r="N103">
        <f t="shared" si="8"/>
        <v>-0.20464932117460785</v>
      </c>
      <c r="O103" t="str">
        <f t="shared" si="9"/>
        <v>accetto</v>
      </c>
      <c r="P103">
        <f t="shared" si="10"/>
        <v>-0.18381232872719888</v>
      </c>
      <c r="Q103" t="str">
        <f t="shared" si="11"/>
        <v>accetto</v>
      </c>
    </row>
    <row r="104" spans="1:17" ht="12.75">
      <c r="A104" t="s">
        <v>142</v>
      </c>
      <c r="B104">
        <v>2.2710640694754147</v>
      </c>
      <c r="C104">
        <v>1.7139699712629408</v>
      </c>
      <c r="D104">
        <v>2.8360595787864895</v>
      </c>
      <c r="E104">
        <v>4.087311412786221</v>
      </c>
      <c r="F104">
        <v>2.2909273278776254</v>
      </c>
      <c r="G104">
        <v>2.01995209595907</v>
      </c>
      <c r="H104">
        <v>1.2330860241308983</v>
      </c>
      <c r="I104">
        <v>2.3161718097912853</v>
      </c>
      <c r="J104">
        <v>1.0856080228586507</v>
      </c>
      <c r="K104">
        <v>3.3183543486347844</v>
      </c>
      <c r="L104">
        <f t="shared" si="6"/>
        <v>2.317250466156338</v>
      </c>
      <c r="M104" s="11">
        <f t="shared" si="7"/>
        <v>0.8391115788797718</v>
      </c>
      <c r="N104">
        <f t="shared" si="8"/>
        <v>-0.8172807610616533</v>
      </c>
      <c r="O104" t="str">
        <f t="shared" si="9"/>
        <v>accetto</v>
      </c>
      <c r="P104">
        <f t="shared" si="10"/>
        <v>-0.6308795077404106</v>
      </c>
      <c r="Q104" t="str">
        <f t="shared" si="11"/>
        <v>accetto</v>
      </c>
    </row>
    <row r="105" spans="1:17" ht="12.75">
      <c r="A105" t="s">
        <v>143</v>
      </c>
      <c r="B105">
        <v>1.4429778577050456</v>
      </c>
      <c r="C105">
        <v>3.470877548406861</v>
      </c>
      <c r="D105">
        <v>2.639070944881041</v>
      </c>
      <c r="E105">
        <v>1.4429778577050456</v>
      </c>
      <c r="F105">
        <v>2.2825484075519853</v>
      </c>
      <c r="G105">
        <v>3.7393470627148417</v>
      </c>
      <c r="H105">
        <v>2.675727414988387</v>
      </c>
      <c r="I105">
        <v>2.0326125215763113</v>
      </c>
      <c r="J105">
        <v>3.589007221630709</v>
      </c>
      <c r="K105">
        <v>2.2094758297259887</v>
      </c>
      <c r="L105">
        <f t="shared" si="6"/>
        <v>2.5524622666886216</v>
      </c>
      <c r="M105" s="11">
        <f t="shared" si="7"/>
        <v>0.69688346717936</v>
      </c>
      <c r="N105">
        <f t="shared" si="8"/>
        <v>0.23461838913896157</v>
      </c>
      <c r="O105" t="str">
        <f t="shared" si="9"/>
        <v>accetto</v>
      </c>
      <c r="P105">
        <f t="shared" si="10"/>
        <v>0.19873161876206383</v>
      </c>
      <c r="Q105" t="str">
        <f t="shared" si="11"/>
        <v>accetto</v>
      </c>
    </row>
    <row r="106" spans="1:17" ht="12.75">
      <c r="A106" t="s">
        <v>144</v>
      </c>
      <c r="B106">
        <v>1.2303849618365348</v>
      </c>
      <c r="C106">
        <v>3.631487857310276</v>
      </c>
      <c r="D106">
        <v>2.709920773527301</v>
      </c>
      <c r="E106">
        <v>2.974545293503752</v>
      </c>
      <c r="F106">
        <v>2.2987692512947433</v>
      </c>
      <c r="G106">
        <v>2.3853366900539186</v>
      </c>
      <c r="H106">
        <v>2.8367862931656873</v>
      </c>
      <c r="I106">
        <v>2.349715627159412</v>
      </c>
      <c r="J106">
        <v>2.2351857625528737</v>
      </c>
      <c r="K106">
        <v>3.6216739976407553</v>
      </c>
      <c r="L106">
        <f t="shared" si="6"/>
        <v>2.6273806508045254</v>
      </c>
      <c r="M106" s="11">
        <f t="shared" si="7"/>
        <v>0.5019022008130192</v>
      </c>
      <c r="N106">
        <f t="shared" si="8"/>
        <v>0.5696635884341643</v>
      </c>
      <c r="O106" t="str">
        <f t="shared" si="9"/>
        <v>accetto</v>
      </c>
      <c r="P106">
        <f t="shared" si="10"/>
        <v>0.5685830560020176</v>
      </c>
      <c r="Q106" t="str">
        <f t="shared" si="11"/>
        <v>accetto</v>
      </c>
    </row>
    <row r="107" spans="1:17" ht="12.75">
      <c r="A107" t="s">
        <v>145</v>
      </c>
      <c r="B107">
        <v>1.0538126609935716</v>
      </c>
      <c r="C107">
        <v>2.640505080337334</v>
      </c>
      <c r="D107">
        <v>1.4045745398698273</v>
      </c>
      <c r="E107">
        <v>1.4846031569913976</v>
      </c>
      <c r="F107">
        <v>2.2386063042381465</v>
      </c>
      <c r="G107">
        <v>3.4973768988447773</v>
      </c>
      <c r="H107">
        <v>2.260091003904563</v>
      </c>
      <c r="I107">
        <v>1.1400344280900754</v>
      </c>
      <c r="J107">
        <v>2.08634517181963</v>
      </c>
      <c r="K107">
        <v>2.747543516514952</v>
      </c>
      <c r="L107">
        <f t="shared" si="6"/>
        <v>2.0553492761604275</v>
      </c>
      <c r="M107" s="11">
        <f t="shared" si="7"/>
        <v>0.6186202952947082</v>
      </c>
      <c r="N107">
        <f t="shared" si="8"/>
        <v>-1.9885384894995408</v>
      </c>
      <c r="O107" t="str">
        <f t="shared" si="9"/>
        <v>accetto</v>
      </c>
      <c r="P107">
        <f t="shared" si="10"/>
        <v>-1.7877505554874982</v>
      </c>
      <c r="Q107" t="str">
        <f t="shared" si="11"/>
        <v>accetto</v>
      </c>
    </row>
    <row r="108" spans="1:17" ht="12.75">
      <c r="A108" t="s">
        <v>146</v>
      </c>
      <c r="B108">
        <v>2.1146460343413764</v>
      </c>
      <c r="C108">
        <v>2.373536424155418</v>
      </c>
      <c r="D108">
        <v>2.2009200541310747</v>
      </c>
      <c r="E108">
        <v>2.0938952840424463</v>
      </c>
      <c r="F108">
        <v>1.5698393579054937</v>
      </c>
      <c r="G108">
        <v>1.9972261938573865</v>
      </c>
      <c r="H108">
        <v>3.8558625296627724</v>
      </c>
      <c r="I108">
        <v>1.4268325793955228</v>
      </c>
      <c r="J108">
        <v>1.09778852758609</v>
      </c>
      <c r="K108">
        <v>2.659315245999778</v>
      </c>
      <c r="L108">
        <f t="shared" si="6"/>
        <v>2.138986223107736</v>
      </c>
      <c r="M108" s="11">
        <f t="shared" si="7"/>
        <v>0.5794623657067027</v>
      </c>
      <c r="N108">
        <f t="shared" si="8"/>
        <v>-1.6145026918900907</v>
      </c>
      <c r="O108" t="str">
        <f t="shared" si="9"/>
        <v>accetto</v>
      </c>
      <c r="P108">
        <f t="shared" si="10"/>
        <v>-1.4997233664902958</v>
      </c>
      <c r="Q108" t="str">
        <f t="shared" si="11"/>
        <v>accetto</v>
      </c>
    </row>
    <row r="109" spans="1:17" ht="12.75">
      <c r="A109" t="s">
        <v>147</v>
      </c>
      <c r="B109">
        <v>2.7061923428959744</v>
      </c>
      <c r="C109">
        <v>2.91577548363648</v>
      </c>
      <c r="D109">
        <v>2.133215033727538</v>
      </c>
      <c r="E109">
        <v>4.758396770921536</v>
      </c>
      <c r="F109">
        <v>2.80494671748329</v>
      </c>
      <c r="G109">
        <v>2.8005590990301243</v>
      </c>
      <c r="H109">
        <v>2.1955878677624696</v>
      </c>
      <c r="I109">
        <v>3.232967016854218</v>
      </c>
      <c r="J109">
        <v>2.8772210349347915</v>
      </c>
      <c r="K109">
        <v>2.532872571232474</v>
      </c>
      <c r="L109">
        <f t="shared" si="6"/>
        <v>2.8957733938478896</v>
      </c>
      <c r="M109" s="11">
        <f t="shared" si="7"/>
        <v>0.5378353233750582</v>
      </c>
      <c r="N109">
        <f t="shared" si="8"/>
        <v>1.7699524246593563</v>
      </c>
      <c r="O109" t="str">
        <f t="shared" si="9"/>
        <v>rifiuto</v>
      </c>
      <c r="P109">
        <f t="shared" si="10"/>
        <v>1.7065614622139178</v>
      </c>
      <c r="Q109" t="str">
        <f t="shared" si="11"/>
        <v>accetto</v>
      </c>
    </row>
    <row r="110" spans="1:17" ht="12.75">
      <c r="A110" t="s">
        <v>148</v>
      </c>
      <c r="B110">
        <v>2.866042174141512</v>
      </c>
      <c r="C110">
        <v>2.563617252020549</v>
      </c>
      <c r="D110">
        <v>2.7541104742181233</v>
      </c>
      <c r="E110">
        <v>2.939547243489642</v>
      </c>
      <c r="F110">
        <v>3.6461314736061468</v>
      </c>
      <c r="G110">
        <v>1.8937562146811615</v>
      </c>
      <c r="H110">
        <v>1.8239048144187109</v>
      </c>
      <c r="I110">
        <v>2.340518349269587</v>
      </c>
      <c r="J110">
        <v>2.9653029979090206</v>
      </c>
      <c r="K110">
        <v>2.375844385419441</v>
      </c>
      <c r="L110">
        <f t="shared" si="6"/>
        <v>2.6168775379173894</v>
      </c>
      <c r="M110" s="11">
        <f t="shared" si="7"/>
        <v>0.29497931412049794</v>
      </c>
      <c r="N110">
        <f t="shared" si="8"/>
        <v>0.5226922396521839</v>
      </c>
      <c r="O110" t="str">
        <f t="shared" si="9"/>
        <v>accetto</v>
      </c>
      <c r="P110">
        <f t="shared" si="10"/>
        <v>0.6805111942782669</v>
      </c>
      <c r="Q110" t="str">
        <f t="shared" si="11"/>
        <v>accetto</v>
      </c>
    </row>
    <row r="111" spans="1:17" ht="12.75">
      <c r="A111" t="s">
        <v>149</v>
      </c>
      <c r="B111">
        <v>1.974537270584733</v>
      </c>
      <c r="C111">
        <v>0.9780928813415812</v>
      </c>
      <c r="D111">
        <v>2.2565932890108797</v>
      </c>
      <c r="E111">
        <v>3.4596166910796455</v>
      </c>
      <c r="F111">
        <v>3.0905342140817993</v>
      </c>
      <c r="G111">
        <v>1.638380421400143</v>
      </c>
      <c r="H111">
        <v>1.612106159486757</v>
      </c>
      <c r="I111">
        <v>2.121218619257661</v>
      </c>
      <c r="J111">
        <v>3.0919924661657205</v>
      </c>
      <c r="K111">
        <v>3.074359191931535</v>
      </c>
      <c r="L111">
        <f t="shared" si="6"/>
        <v>2.3297431204340455</v>
      </c>
      <c r="M111" s="11">
        <f t="shared" si="7"/>
        <v>0.6650936280205547</v>
      </c>
      <c r="N111">
        <f t="shared" si="8"/>
        <v>-0.7614119126929382</v>
      </c>
      <c r="O111" t="str">
        <f t="shared" si="9"/>
        <v>accetto</v>
      </c>
      <c r="P111">
        <f t="shared" si="10"/>
        <v>-0.6601813872518462</v>
      </c>
      <c r="Q111" t="str">
        <f t="shared" si="11"/>
        <v>accetto</v>
      </c>
    </row>
    <row r="112" spans="1:17" ht="12.75">
      <c r="A112" t="s">
        <v>150</v>
      </c>
      <c r="B112">
        <v>2.7057413619593262</v>
      </c>
      <c r="C112">
        <v>2.186662303877256</v>
      </c>
      <c r="D112">
        <v>2.275107624041084</v>
      </c>
      <c r="E112">
        <v>3.692840557996533</v>
      </c>
      <c r="F112">
        <v>2.8770345330144664</v>
      </c>
      <c r="G112">
        <v>2.640560548580879</v>
      </c>
      <c r="H112">
        <v>2.2193941947818985</v>
      </c>
      <c r="I112">
        <v>1.5004236647155267</v>
      </c>
      <c r="J112">
        <v>2.733043796097263</v>
      </c>
      <c r="K112">
        <v>2.8238758585087</v>
      </c>
      <c r="L112">
        <f t="shared" si="6"/>
        <v>2.5654684443572933</v>
      </c>
      <c r="M112" s="11">
        <f t="shared" si="7"/>
        <v>0.3300115314269413</v>
      </c>
      <c r="N112">
        <f t="shared" si="8"/>
        <v>0.29278378392814053</v>
      </c>
      <c r="O112" t="str">
        <f t="shared" si="9"/>
        <v>accetto</v>
      </c>
      <c r="P112">
        <f t="shared" si="10"/>
        <v>0.3603856284309756</v>
      </c>
      <c r="Q112" t="str">
        <f t="shared" si="11"/>
        <v>accetto</v>
      </c>
    </row>
    <row r="113" spans="1:17" ht="12.75">
      <c r="A113" t="s">
        <v>151</v>
      </c>
      <c r="B113">
        <v>1.58716313541845</v>
      </c>
      <c r="C113">
        <v>2.7952389709753334</v>
      </c>
      <c r="D113">
        <v>2.3597151848616704</v>
      </c>
      <c r="E113">
        <v>2.467884690875053</v>
      </c>
      <c r="F113">
        <v>2.9041930712742214</v>
      </c>
      <c r="G113">
        <v>3.7942332916463783</v>
      </c>
      <c r="H113">
        <v>2.03288182391816</v>
      </c>
      <c r="I113">
        <v>1.5094497145491914</v>
      </c>
      <c r="J113">
        <v>2.7017380017730375</v>
      </c>
      <c r="K113">
        <v>2.0050657056117416</v>
      </c>
      <c r="L113">
        <f t="shared" si="6"/>
        <v>2.4157563590903237</v>
      </c>
      <c r="M113" s="11">
        <f t="shared" si="7"/>
        <v>0.46595975456096045</v>
      </c>
      <c r="N113">
        <f t="shared" si="8"/>
        <v>-0.3767490154922368</v>
      </c>
      <c r="O113" t="str">
        <f t="shared" si="9"/>
        <v>accetto</v>
      </c>
      <c r="P113">
        <f t="shared" si="10"/>
        <v>-0.39026798343208324</v>
      </c>
      <c r="Q113" t="str">
        <f t="shared" si="11"/>
        <v>accetto</v>
      </c>
    </row>
    <row r="114" spans="1:17" ht="12.75">
      <c r="A114" t="s">
        <v>152</v>
      </c>
      <c r="B114">
        <v>2.344676859760284</v>
      </c>
      <c r="C114">
        <v>1.0109429437216022</v>
      </c>
      <c r="D114">
        <v>2.420941675196673</v>
      </c>
      <c r="E114">
        <v>1.4687247693609606</v>
      </c>
      <c r="F114">
        <v>3.313826853741375</v>
      </c>
      <c r="G114">
        <v>2.8153088284875594</v>
      </c>
      <c r="H114">
        <v>2.808452471252849</v>
      </c>
      <c r="I114">
        <v>0.7164499804275692</v>
      </c>
      <c r="J114">
        <v>1.3019631126371678</v>
      </c>
      <c r="K114">
        <v>1.860018660404421</v>
      </c>
      <c r="L114">
        <f t="shared" si="6"/>
        <v>2.006130615499046</v>
      </c>
      <c r="M114" s="11">
        <f t="shared" si="7"/>
        <v>0.7505468031519311</v>
      </c>
      <c r="N114">
        <f t="shared" si="8"/>
        <v>-2.208651031500228</v>
      </c>
      <c r="O114" t="str">
        <f t="shared" si="9"/>
        <v>accetto</v>
      </c>
      <c r="P114">
        <f t="shared" si="10"/>
        <v>-1.8026989877566</v>
      </c>
      <c r="Q114" t="str">
        <f t="shared" si="11"/>
        <v>accetto</v>
      </c>
    </row>
    <row r="115" spans="1:17" ht="12.75">
      <c r="A115" t="s">
        <v>153</v>
      </c>
      <c r="B115">
        <v>2.088780951210083</v>
      </c>
      <c r="C115">
        <v>1.6868033941273097</v>
      </c>
      <c r="D115">
        <v>2.809999954858995</v>
      </c>
      <c r="E115">
        <v>3.1643134090973035</v>
      </c>
      <c r="F115">
        <v>2.341738650627576</v>
      </c>
      <c r="G115">
        <v>2.8975859191916697</v>
      </c>
      <c r="H115">
        <v>2.4367629868083895</v>
      </c>
      <c r="I115">
        <v>2.043260012674182</v>
      </c>
      <c r="J115">
        <v>1.8447978528206477</v>
      </c>
      <c r="K115">
        <v>2.8117283131723525</v>
      </c>
      <c r="L115">
        <f t="shared" si="6"/>
        <v>2.412577144458851</v>
      </c>
      <c r="M115" s="11">
        <f t="shared" si="7"/>
        <v>0.24595227725623106</v>
      </c>
      <c r="N115">
        <f t="shared" si="8"/>
        <v>-0.3909668955543073</v>
      </c>
      <c r="O115" t="str">
        <f t="shared" si="9"/>
        <v>accetto</v>
      </c>
      <c r="P115">
        <f t="shared" si="10"/>
        <v>-0.5574418418833086</v>
      </c>
      <c r="Q115" t="str">
        <f t="shared" si="11"/>
        <v>accetto</v>
      </c>
    </row>
    <row r="116" spans="1:17" ht="12.75">
      <c r="A116" t="s">
        <v>154</v>
      </c>
      <c r="B116">
        <v>2.4791986047830505</v>
      </c>
      <c r="C116">
        <v>2.545549878489055</v>
      </c>
      <c r="D116">
        <v>2.102350573688909</v>
      </c>
      <c r="E116">
        <v>3.2065416240743616</v>
      </c>
      <c r="F116">
        <v>3.0680623404578</v>
      </c>
      <c r="G116">
        <v>2.0007022037862043</v>
      </c>
      <c r="H116">
        <v>1.6805877352999232</v>
      </c>
      <c r="I116">
        <v>3.420356429076037</v>
      </c>
      <c r="J116">
        <v>2.2442158318244765</v>
      </c>
      <c r="K116">
        <v>3.2298270319370204</v>
      </c>
      <c r="L116">
        <f t="shared" si="6"/>
        <v>2.5977392253416838</v>
      </c>
      <c r="M116" s="11">
        <f t="shared" si="7"/>
        <v>0.36142918064807517</v>
      </c>
      <c r="N116">
        <f t="shared" si="8"/>
        <v>0.4371031038643501</v>
      </c>
      <c r="O116" t="str">
        <f t="shared" si="9"/>
        <v>accetto</v>
      </c>
      <c r="P116">
        <f t="shared" si="10"/>
        <v>0.5141114614253288</v>
      </c>
      <c r="Q116" t="str">
        <f t="shared" si="11"/>
        <v>accetto</v>
      </c>
    </row>
    <row r="117" spans="1:17" ht="12.75">
      <c r="A117" t="s">
        <v>155</v>
      </c>
      <c r="B117">
        <v>2.640836282023429</v>
      </c>
      <c r="C117">
        <v>3.953711726826441</v>
      </c>
      <c r="D117">
        <v>3.5187474464737534</v>
      </c>
      <c r="E117">
        <v>2.2844761299870697</v>
      </c>
      <c r="F117">
        <v>2.386706514503203</v>
      </c>
      <c r="G117">
        <v>2.7279672459815174</v>
      </c>
      <c r="H117">
        <v>2.7038795583064257</v>
      </c>
      <c r="I117">
        <v>2.6497867664238584</v>
      </c>
      <c r="J117">
        <v>2.6228372389368815</v>
      </c>
      <c r="K117">
        <v>2.2308873756219327</v>
      </c>
      <c r="L117">
        <f t="shared" si="6"/>
        <v>2.771983628508451</v>
      </c>
      <c r="M117" s="11">
        <f t="shared" si="7"/>
        <v>0.2993307355754935</v>
      </c>
      <c r="N117">
        <f t="shared" si="8"/>
        <v>1.2163477642238931</v>
      </c>
      <c r="O117" t="str">
        <f t="shared" si="9"/>
        <v>accetto</v>
      </c>
      <c r="P117">
        <f t="shared" si="10"/>
        <v>1.5720527220184137</v>
      </c>
      <c r="Q117" t="str">
        <f t="shared" si="11"/>
        <v>accetto</v>
      </c>
    </row>
    <row r="118" spans="1:17" ht="12.75">
      <c r="A118" t="s">
        <v>156</v>
      </c>
      <c r="B118">
        <v>0.7844395770371193</v>
      </c>
      <c r="C118">
        <v>3.3042509447977864</v>
      </c>
      <c r="D118">
        <v>2.9675892542081783</v>
      </c>
      <c r="E118">
        <v>2.188391466078201</v>
      </c>
      <c r="F118">
        <v>2.760988536417699</v>
      </c>
      <c r="G118">
        <v>3.7853840970819874</v>
      </c>
      <c r="H118">
        <v>2.171853086738338</v>
      </c>
      <c r="I118">
        <v>2.4193628399746103</v>
      </c>
      <c r="J118">
        <v>2.441540490741545</v>
      </c>
      <c r="K118">
        <v>2.7670209088751108</v>
      </c>
      <c r="L118">
        <f t="shared" si="6"/>
        <v>2.5590821201950575</v>
      </c>
      <c r="M118" s="11">
        <f t="shared" si="7"/>
        <v>0.6422252764748007</v>
      </c>
      <c r="N118">
        <f t="shared" si="8"/>
        <v>0.2642232740219236</v>
      </c>
      <c r="O118" t="str">
        <f t="shared" si="9"/>
        <v>accetto</v>
      </c>
      <c r="P118">
        <f t="shared" si="10"/>
        <v>0.23313762858827083</v>
      </c>
      <c r="Q118" t="str">
        <f t="shared" si="11"/>
        <v>accetto</v>
      </c>
    </row>
    <row r="119" spans="1:17" ht="12.75">
      <c r="A119" t="s">
        <v>157</v>
      </c>
      <c r="B119">
        <v>2.662368411057514</v>
      </c>
      <c r="C119">
        <v>2.320029666324217</v>
      </c>
      <c r="D119">
        <v>2.0882688748167766</v>
      </c>
      <c r="E119">
        <v>2.5698658702390276</v>
      </c>
      <c r="F119">
        <v>1.566229902637133</v>
      </c>
      <c r="G119">
        <v>3.1832224529330233</v>
      </c>
      <c r="H119">
        <v>2.9142336272434477</v>
      </c>
      <c r="I119">
        <v>2.128875648529629</v>
      </c>
      <c r="J119">
        <v>2.759310019134773</v>
      </c>
      <c r="K119">
        <v>2.41059081861863</v>
      </c>
      <c r="L119">
        <f t="shared" si="6"/>
        <v>2.460299529153417</v>
      </c>
      <c r="M119" s="11">
        <f t="shared" si="7"/>
        <v>0.2156303657978466</v>
      </c>
      <c r="N119">
        <f t="shared" si="8"/>
        <v>-0.177545903103416</v>
      </c>
      <c r="O119" t="str">
        <f t="shared" si="9"/>
        <v>accetto</v>
      </c>
      <c r="P119">
        <f t="shared" si="10"/>
        <v>-0.27035891675789575</v>
      </c>
      <c r="Q119" t="str">
        <f t="shared" si="11"/>
        <v>accetto</v>
      </c>
    </row>
    <row r="120" spans="1:17" ht="12.75">
      <c r="A120" t="s">
        <v>158</v>
      </c>
      <c r="B120">
        <v>3.079868233569414</v>
      </c>
      <c r="C120">
        <v>1.768050704831694</v>
      </c>
      <c r="D120">
        <v>2.266270487790507</v>
      </c>
      <c r="E120">
        <v>3.8514636567833804</v>
      </c>
      <c r="F120">
        <v>2.482769473447206</v>
      </c>
      <c r="G120">
        <v>1.7377087717250106</v>
      </c>
      <c r="H120">
        <v>2.5968298677025814</v>
      </c>
      <c r="I120">
        <v>3.0428749345628603</v>
      </c>
      <c r="J120">
        <v>2.5493996961461107</v>
      </c>
      <c r="K120">
        <v>1.3714190002065152</v>
      </c>
      <c r="L120">
        <f t="shared" si="6"/>
        <v>2.474665482676528</v>
      </c>
      <c r="M120" s="11">
        <f t="shared" si="7"/>
        <v>0.545363498942728</v>
      </c>
      <c r="N120">
        <f t="shared" si="8"/>
        <v>-0.11329940582485896</v>
      </c>
      <c r="O120" t="str">
        <f t="shared" si="9"/>
        <v>accetto</v>
      </c>
      <c r="P120">
        <f t="shared" si="10"/>
        <v>-0.1084849768877642</v>
      </c>
      <c r="Q120" t="str">
        <f t="shared" si="11"/>
        <v>accetto</v>
      </c>
    </row>
    <row r="121" spans="1:17" ht="12.75">
      <c r="A121" t="s">
        <v>159</v>
      </c>
      <c r="B121">
        <v>2.547176946966374</v>
      </c>
      <c r="C121">
        <v>2.1624861885675273</v>
      </c>
      <c r="D121">
        <v>2.9560068418459196</v>
      </c>
      <c r="E121">
        <v>2.265298587697089</v>
      </c>
      <c r="F121">
        <v>2.374305744576759</v>
      </c>
      <c r="G121">
        <v>3.6752579286803666</v>
      </c>
      <c r="H121">
        <v>1.7659220104997075</v>
      </c>
      <c r="I121">
        <v>1.8015213684293485</v>
      </c>
      <c r="J121">
        <v>1.6285247595760666</v>
      </c>
      <c r="K121">
        <v>2.350766308236416</v>
      </c>
      <c r="L121">
        <f t="shared" si="6"/>
        <v>2.3527266685075574</v>
      </c>
      <c r="M121" s="11">
        <f t="shared" si="7"/>
        <v>0.3741985351025103</v>
      </c>
      <c r="N121">
        <f t="shared" si="8"/>
        <v>-0.6586263609799244</v>
      </c>
      <c r="O121" t="str">
        <f t="shared" si="9"/>
        <v>accetto</v>
      </c>
      <c r="P121">
        <f t="shared" si="10"/>
        <v>-0.7613302213764636</v>
      </c>
      <c r="Q121" t="str">
        <f t="shared" si="11"/>
        <v>accetto</v>
      </c>
    </row>
    <row r="122" spans="1:17" ht="12.75">
      <c r="A122" t="s">
        <v>160</v>
      </c>
      <c r="B122">
        <v>2.019611247621924</v>
      </c>
      <c r="C122">
        <v>2.2850999467550537</v>
      </c>
      <c r="D122">
        <v>3.5083194166873</v>
      </c>
      <c r="E122">
        <v>2.5139297641180747</v>
      </c>
      <c r="F122">
        <v>2.5541723767537405</v>
      </c>
      <c r="G122">
        <v>2.3036086545721446</v>
      </c>
      <c r="H122">
        <v>2.972988163246555</v>
      </c>
      <c r="I122">
        <v>1.893053616929592</v>
      </c>
      <c r="J122">
        <v>3.0788087097289463</v>
      </c>
      <c r="K122">
        <v>1.8581423867749436</v>
      </c>
      <c r="L122">
        <f t="shared" si="6"/>
        <v>2.4987734283188274</v>
      </c>
      <c r="M122" s="11">
        <f t="shared" si="7"/>
        <v>0.2971610072756579</v>
      </c>
      <c r="N122">
        <f t="shared" si="8"/>
        <v>-0.005485395316756142</v>
      </c>
      <c r="O122" t="str">
        <f t="shared" si="9"/>
        <v>accetto</v>
      </c>
      <c r="P122">
        <f t="shared" si="10"/>
        <v>-0.007115362370186641</v>
      </c>
      <c r="Q122" t="str">
        <f t="shared" si="11"/>
        <v>accetto</v>
      </c>
    </row>
    <row r="123" spans="1:17" ht="12.75">
      <c r="A123" t="s">
        <v>161</v>
      </c>
      <c r="B123">
        <v>3.766373763410229</v>
      </c>
      <c r="C123">
        <v>3.0747354113225356</v>
      </c>
      <c r="D123">
        <v>2.021993970431595</v>
      </c>
      <c r="E123">
        <v>1.8126246637893928</v>
      </c>
      <c r="F123">
        <v>2.8591335642136073</v>
      </c>
      <c r="G123">
        <v>2.219686809863788</v>
      </c>
      <c r="H123">
        <v>3.8725576670822193</v>
      </c>
      <c r="I123">
        <v>3.676984679218549</v>
      </c>
      <c r="J123">
        <v>1.589770946752651</v>
      </c>
      <c r="K123">
        <v>3.4534042478026095</v>
      </c>
      <c r="L123">
        <f t="shared" si="6"/>
        <v>2.8347265723887176</v>
      </c>
      <c r="M123" s="11">
        <f t="shared" si="7"/>
        <v>0.7476484012643757</v>
      </c>
      <c r="N123">
        <f t="shared" si="8"/>
        <v>1.4969427394733534</v>
      </c>
      <c r="O123" t="str">
        <f t="shared" si="9"/>
        <v>accetto</v>
      </c>
      <c r="P123">
        <f t="shared" si="10"/>
        <v>1.2241693053540132</v>
      </c>
      <c r="Q123" t="str">
        <f t="shared" si="11"/>
        <v>accetto</v>
      </c>
    </row>
    <row r="124" spans="1:17" ht="12.75">
      <c r="A124" t="s">
        <v>162</v>
      </c>
      <c r="B124">
        <v>2.916547215720584</v>
      </c>
      <c r="C124">
        <v>1.1140334879564762</v>
      </c>
      <c r="D124">
        <v>3.891928142393226</v>
      </c>
      <c r="E124">
        <v>3.2289974199466087</v>
      </c>
      <c r="F124">
        <v>2.7691713081719627</v>
      </c>
      <c r="G124">
        <v>2.8957498399415726</v>
      </c>
      <c r="H124">
        <v>2.4508173535025435</v>
      </c>
      <c r="I124">
        <v>3.1432467309764434</v>
      </c>
      <c r="J124">
        <v>3.6932907350455935</v>
      </c>
      <c r="K124">
        <v>2.249117938333711</v>
      </c>
      <c r="L124">
        <f t="shared" si="6"/>
        <v>2.835290017198872</v>
      </c>
      <c r="M124" s="11">
        <f t="shared" si="7"/>
        <v>0.6190292218633636</v>
      </c>
      <c r="N124">
        <f t="shared" si="8"/>
        <v>1.4994625412675038</v>
      </c>
      <c r="O124" t="str">
        <f t="shared" si="9"/>
        <v>accetto</v>
      </c>
      <c r="P124">
        <f t="shared" si="10"/>
        <v>1.347612552771009</v>
      </c>
      <c r="Q124" t="str">
        <f t="shared" si="11"/>
        <v>accetto</v>
      </c>
    </row>
    <row r="125" spans="1:17" ht="12.75">
      <c r="A125" t="s">
        <v>163</v>
      </c>
      <c r="B125">
        <v>1.8651346010119596</v>
      </c>
      <c r="C125">
        <v>2.710938495213213</v>
      </c>
      <c r="D125">
        <v>0.482743780958117</v>
      </c>
      <c r="E125">
        <v>1.6993536871450488</v>
      </c>
      <c r="F125">
        <v>2.350600707393369</v>
      </c>
      <c r="G125">
        <v>2.531844399007923</v>
      </c>
      <c r="H125">
        <v>3.4992821124274087</v>
      </c>
      <c r="I125">
        <v>2.095871239732787</v>
      </c>
      <c r="J125">
        <v>3.362072971199268</v>
      </c>
      <c r="K125">
        <v>2.0607807426461022</v>
      </c>
      <c r="L125">
        <f t="shared" si="6"/>
        <v>2.2658622736735197</v>
      </c>
      <c r="M125" s="11">
        <f t="shared" si="7"/>
        <v>0.7478893243808871</v>
      </c>
      <c r="N125">
        <f t="shared" si="8"/>
        <v>-1.0470957443265043</v>
      </c>
      <c r="O125" t="str">
        <f t="shared" si="9"/>
        <v>accetto</v>
      </c>
      <c r="P125">
        <f t="shared" si="10"/>
        <v>-0.8561556551712242</v>
      </c>
      <c r="Q125" t="str">
        <f t="shared" si="11"/>
        <v>accetto</v>
      </c>
    </row>
    <row r="126" spans="1:17" ht="12.75">
      <c r="A126" t="s">
        <v>164</v>
      </c>
      <c r="B126">
        <v>1.9987567958241925</v>
      </c>
      <c r="C126">
        <v>2.3906503870080087</v>
      </c>
      <c r="D126">
        <v>2.826822106517284</v>
      </c>
      <c r="E126">
        <v>2.3169547963016157</v>
      </c>
      <c r="F126">
        <v>2.6276179584203874</v>
      </c>
      <c r="G126">
        <v>2.691560784913918</v>
      </c>
      <c r="H126">
        <v>2.7987841152366855</v>
      </c>
      <c r="I126">
        <v>0.8853178226308955</v>
      </c>
      <c r="J126">
        <v>3.396890950393754</v>
      </c>
      <c r="K126">
        <v>2.4990530204217976</v>
      </c>
      <c r="L126">
        <f t="shared" si="6"/>
        <v>2.443240873766854</v>
      </c>
      <c r="M126" s="11">
        <f t="shared" si="7"/>
        <v>0.4361301080133057</v>
      </c>
      <c r="N126">
        <f t="shared" si="8"/>
        <v>-0.2538345292016128</v>
      </c>
      <c r="O126" t="str">
        <f t="shared" si="9"/>
        <v>accetto</v>
      </c>
      <c r="P126">
        <f t="shared" si="10"/>
        <v>-0.2717863659109848</v>
      </c>
      <c r="Q126" t="str">
        <f t="shared" si="11"/>
        <v>accetto</v>
      </c>
    </row>
    <row r="127" spans="1:17" ht="12.75">
      <c r="A127" t="s">
        <v>165</v>
      </c>
      <c r="B127">
        <v>2.057299105504171</v>
      </c>
      <c r="C127">
        <v>2.845354930962003</v>
      </c>
      <c r="D127">
        <v>2.422247992526536</v>
      </c>
      <c r="E127">
        <v>3.7642289913264904</v>
      </c>
      <c r="F127">
        <v>2.9896961628674035</v>
      </c>
      <c r="G127">
        <v>2.8267015233791426</v>
      </c>
      <c r="H127">
        <v>3.0744339534771825</v>
      </c>
      <c r="I127">
        <v>3.7942332916463783</v>
      </c>
      <c r="J127">
        <v>3.500311088539547</v>
      </c>
      <c r="K127">
        <v>1.2507329644540732</v>
      </c>
      <c r="L127">
        <f t="shared" si="6"/>
        <v>2.852524000468293</v>
      </c>
      <c r="M127" s="11">
        <f t="shared" si="7"/>
        <v>0.6210759462019411</v>
      </c>
      <c r="N127">
        <f t="shared" si="8"/>
        <v>1.5765352574945408</v>
      </c>
      <c r="O127" t="str">
        <f t="shared" si="9"/>
        <v>accetto</v>
      </c>
      <c r="P127">
        <f t="shared" si="10"/>
        <v>1.414543590012861</v>
      </c>
      <c r="Q127" t="str">
        <f t="shared" si="11"/>
        <v>accetto</v>
      </c>
    </row>
    <row r="128" spans="1:17" ht="12.75">
      <c r="A128" t="s">
        <v>166</v>
      </c>
      <c r="B128">
        <v>3.9802271550161095</v>
      </c>
      <c r="C128">
        <v>1.2817115765301423</v>
      </c>
      <c r="D128">
        <v>2.2563641810484114</v>
      </c>
      <c r="E128">
        <v>3.2551736075743065</v>
      </c>
      <c r="F128">
        <v>2.6392365457240885</v>
      </c>
      <c r="G128">
        <v>2.664645824593208</v>
      </c>
      <c r="H128">
        <v>1.952171510122298</v>
      </c>
      <c r="I128">
        <v>1.9863704958743256</v>
      </c>
      <c r="J128">
        <v>2.1093009857713696</v>
      </c>
      <c r="K128">
        <v>3.6957667088154267</v>
      </c>
      <c r="L128">
        <f t="shared" si="6"/>
        <v>2.5820968591069686</v>
      </c>
      <c r="M128" s="11">
        <f t="shared" si="7"/>
        <v>0.7144973207766867</v>
      </c>
      <c r="N128">
        <f t="shared" si="8"/>
        <v>0.367148315404809</v>
      </c>
      <c r="O128" t="str">
        <f t="shared" si="9"/>
        <v>accetto</v>
      </c>
      <c r="P128">
        <f t="shared" si="10"/>
        <v>0.3071328287673015</v>
      </c>
      <c r="Q128" t="str">
        <f t="shared" si="11"/>
        <v>accetto</v>
      </c>
    </row>
    <row r="129" spans="1:17" ht="12.75">
      <c r="A129" t="s">
        <v>167</v>
      </c>
      <c r="B129">
        <v>2.602621073883711</v>
      </c>
      <c r="C129">
        <v>1.8227070219131747</v>
      </c>
      <c r="D129">
        <v>3.6439223905153995</v>
      </c>
      <c r="E129">
        <v>2.7776820660619705</v>
      </c>
      <c r="F129">
        <v>2.1033634720492955</v>
      </c>
      <c r="G129">
        <v>1.002396010890152</v>
      </c>
      <c r="H129">
        <v>3.0047963873130357</v>
      </c>
      <c r="I129">
        <v>2.9068065098215357</v>
      </c>
      <c r="J129">
        <v>3.0915310346904334</v>
      </c>
      <c r="K129">
        <v>2.788994372194793</v>
      </c>
      <c r="L129">
        <f t="shared" si="6"/>
        <v>2.57448203393335</v>
      </c>
      <c r="M129" s="11">
        <f t="shared" si="7"/>
        <v>0.5614803088065972</v>
      </c>
      <c r="N129">
        <f t="shared" si="8"/>
        <v>0.3330937819548336</v>
      </c>
      <c r="O129" t="str">
        <f t="shared" si="9"/>
        <v>accetto</v>
      </c>
      <c r="P129">
        <f t="shared" si="10"/>
        <v>0.31432886377841224</v>
      </c>
      <c r="Q129" t="str">
        <f t="shared" si="11"/>
        <v>accetto</v>
      </c>
    </row>
    <row r="130" spans="1:17" ht="12.75">
      <c r="A130" t="s">
        <v>168</v>
      </c>
      <c r="B130">
        <v>2.3926207154852364</v>
      </c>
      <c r="C130">
        <v>2.498241897845901</v>
      </c>
      <c r="D130">
        <v>1.7853921678715778</v>
      </c>
      <c r="E130">
        <v>1.3484020907981176</v>
      </c>
      <c r="F130">
        <v>1.7562094406662254</v>
      </c>
      <c r="G130">
        <v>3.2990047744010553</v>
      </c>
      <c r="H130">
        <v>1.645721522850181</v>
      </c>
      <c r="I130">
        <v>2.1599378649148093</v>
      </c>
      <c r="J130">
        <v>3.359463552089892</v>
      </c>
      <c r="K130">
        <v>1.9812867107702914</v>
      </c>
      <c r="L130">
        <f t="shared" si="6"/>
        <v>2.2226280737693287</v>
      </c>
      <c r="M130" s="11">
        <f t="shared" si="7"/>
        <v>0.4582035241087452</v>
      </c>
      <c r="N130">
        <f t="shared" si="8"/>
        <v>-1.2404449642036761</v>
      </c>
      <c r="O130" t="str">
        <f t="shared" si="9"/>
        <v>accetto</v>
      </c>
      <c r="P130">
        <f t="shared" si="10"/>
        <v>-1.2957860195981692</v>
      </c>
      <c r="Q130" t="str">
        <f t="shared" si="11"/>
        <v>accetto</v>
      </c>
    </row>
    <row r="131" spans="1:17" ht="12.75">
      <c r="A131" t="s">
        <v>169</v>
      </c>
      <c r="B131">
        <v>2.9337214701422454</v>
      </c>
      <c r="C131">
        <v>0.4730714055040153</v>
      </c>
      <c r="D131">
        <v>2.154950546321288</v>
      </c>
      <c r="E131">
        <v>1.939301269844691</v>
      </c>
      <c r="F131">
        <v>3.308291283813105</v>
      </c>
      <c r="G131">
        <v>2.9070613421868075</v>
      </c>
      <c r="H131">
        <v>2.468426511109101</v>
      </c>
      <c r="I131">
        <v>2.503867503183983</v>
      </c>
      <c r="J131">
        <v>2.2965714226302225</v>
      </c>
      <c r="K131">
        <v>2.9562737325250055</v>
      </c>
      <c r="L131">
        <f t="shared" si="6"/>
        <v>2.3941536487260464</v>
      </c>
      <c r="M131" s="11">
        <f t="shared" si="7"/>
        <v>0.6319528905783621</v>
      </c>
      <c r="N131">
        <f t="shared" si="8"/>
        <v>-0.4733592732377634</v>
      </c>
      <c r="O131" t="str">
        <f t="shared" si="9"/>
        <v>accetto</v>
      </c>
      <c r="P131">
        <f t="shared" si="10"/>
        <v>-0.42104987166542496</v>
      </c>
      <c r="Q131" t="str">
        <f t="shared" si="11"/>
        <v>accetto</v>
      </c>
    </row>
    <row r="132" spans="1:17" ht="12.75">
      <c r="A132" t="s">
        <v>170</v>
      </c>
      <c r="B132">
        <v>2.7388776083205357</v>
      </c>
      <c r="C132">
        <v>2.8105361478799296</v>
      </c>
      <c r="D132">
        <v>1.9172490255414232</v>
      </c>
      <c r="E132">
        <v>3.1014140286924885</v>
      </c>
      <c r="F132">
        <v>2.4332323125236144</v>
      </c>
      <c r="G132">
        <v>2.391525820590914</v>
      </c>
      <c r="H132">
        <v>1.8997500005343682</v>
      </c>
      <c r="I132">
        <v>2.830799742300769</v>
      </c>
      <c r="J132">
        <v>3.9546056498238613</v>
      </c>
      <c r="K132">
        <v>2.071489329200631</v>
      </c>
      <c r="L132">
        <f t="shared" si="6"/>
        <v>2.6149479665408535</v>
      </c>
      <c r="M132" s="11">
        <f t="shared" si="7"/>
        <v>0.38979049860682363</v>
      </c>
      <c r="N132">
        <f t="shared" si="8"/>
        <v>0.5140629341214396</v>
      </c>
      <c r="O132" t="str">
        <f t="shared" si="9"/>
        <v>accetto</v>
      </c>
      <c r="P132">
        <f t="shared" si="10"/>
        <v>0.5822180542551696</v>
      </c>
      <c r="Q132" t="str">
        <f t="shared" si="11"/>
        <v>accetto</v>
      </c>
    </row>
    <row r="133" spans="1:17" ht="12.75">
      <c r="A133" t="s">
        <v>171</v>
      </c>
      <c r="B133">
        <v>1.113660484115826</v>
      </c>
      <c r="C133">
        <v>2.999506806986574</v>
      </c>
      <c r="D133">
        <v>2.3825407690242173</v>
      </c>
      <c r="E133">
        <v>2.8666611675839704</v>
      </c>
      <c r="F133">
        <v>3.0424392274903767</v>
      </c>
      <c r="G133">
        <v>1.9778115047290612</v>
      </c>
      <c r="H133">
        <v>2.2564212570671316</v>
      </c>
      <c r="I133">
        <v>2.0887166402030743</v>
      </c>
      <c r="J133">
        <v>2.8740448750761516</v>
      </c>
      <c r="K133">
        <v>1.3564763377280542</v>
      </c>
      <c r="L133">
        <f t="shared" si="6"/>
        <v>2.2958279070004437</v>
      </c>
      <c r="M133" s="11">
        <f t="shared" si="7"/>
        <v>0.46064229240000365</v>
      </c>
      <c r="N133">
        <f t="shared" si="8"/>
        <v>-0.9130853581108337</v>
      </c>
      <c r="O133" t="str">
        <f t="shared" si="9"/>
        <v>accetto</v>
      </c>
      <c r="P133">
        <f t="shared" si="10"/>
        <v>-0.9512933841380435</v>
      </c>
      <c r="Q133" t="str">
        <f t="shared" si="11"/>
        <v>accetto</v>
      </c>
    </row>
    <row r="134" spans="1:17" ht="12.75">
      <c r="A134" t="s">
        <v>172</v>
      </c>
      <c r="B134">
        <v>2.1495170701166444</v>
      </c>
      <c r="C134">
        <v>2.7495572549219105</v>
      </c>
      <c r="D134">
        <v>2.995487369048533</v>
      </c>
      <c r="E134">
        <v>2.283909389237806</v>
      </c>
      <c r="F134">
        <v>1.8624592631203996</v>
      </c>
      <c r="G134">
        <v>2.3501031009766393</v>
      </c>
      <c r="H134">
        <v>2.2056461092586233</v>
      </c>
      <c r="I134">
        <v>2.6083093824536263</v>
      </c>
      <c r="J134">
        <v>3.320259562217416</v>
      </c>
      <c r="K134">
        <v>2.719890587388818</v>
      </c>
      <c r="L134">
        <f aca="true" t="shared" si="12" ref="L134:L197">AVERAGE(B134:K134)</f>
        <v>2.5245139088740416</v>
      </c>
      <c r="M134" s="11">
        <f aca="true" t="shared" si="13" ref="M134:M197">VAR(B134:K134)</f>
        <v>0.1910878557731479</v>
      </c>
      <c r="N134">
        <f aca="true" t="shared" si="14" ref="N134:N197">(L134-$C$1)/($C$2/10)^0.5</f>
        <v>0.10962953327318466</v>
      </c>
      <c r="O134" t="str">
        <f aca="true" t="shared" si="15" ref="O134:O197">IF(N134&lt;$G$1,"accetto","rifiuto")</f>
        <v>accetto</v>
      </c>
      <c r="P134">
        <f aca="true" t="shared" si="16" ref="P134:P197">(L134-$C$1)/(M134/10)^0.5</f>
        <v>0.17733563883138623</v>
      </c>
      <c r="Q134" t="str">
        <f aca="true" t="shared" si="17" ref="Q134:Q197">IF(P134&lt;$G$2,"accetto","rifiuto")</f>
        <v>accetto</v>
      </c>
    </row>
    <row r="135" spans="1:17" ht="12.75">
      <c r="A135" t="s">
        <v>173</v>
      </c>
      <c r="B135">
        <v>3.3312776454931736</v>
      </c>
      <c r="C135">
        <v>2.3297350011694107</v>
      </c>
      <c r="D135">
        <v>1.5842916489555137</v>
      </c>
      <c r="E135">
        <v>1.9713233280094755</v>
      </c>
      <c r="F135">
        <v>2.8427358652015755</v>
      </c>
      <c r="G135">
        <v>3.23361495024983</v>
      </c>
      <c r="H135">
        <v>4.0615098367743485</v>
      </c>
      <c r="I135">
        <v>2.39901885679501</v>
      </c>
      <c r="J135">
        <v>2.917448373706293</v>
      </c>
      <c r="K135">
        <v>2.8676515570919037</v>
      </c>
      <c r="L135">
        <f t="shared" si="12"/>
        <v>2.7538607063446534</v>
      </c>
      <c r="M135" s="11">
        <f t="shared" si="13"/>
        <v>0.5119089623820735</v>
      </c>
      <c r="N135">
        <f t="shared" si="14"/>
        <v>1.1352995924055145</v>
      </c>
      <c r="O135" t="str">
        <f t="shared" si="15"/>
        <v>accetto</v>
      </c>
      <c r="P135">
        <f t="shared" si="16"/>
        <v>1.1220161744069184</v>
      </c>
      <c r="Q135" t="str">
        <f t="shared" si="17"/>
        <v>accetto</v>
      </c>
    </row>
    <row r="136" spans="1:17" ht="12.75">
      <c r="A136" t="s">
        <v>174</v>
      </c>
      <c r="B136">
        <v>2.5706271517844925</v>
      </c>
      <c r="C136">
        <v>2.6374720124692885</v>
      </c>
      <c r="D136">
        <v>2.821235087783407</v>
      </c>
      <c r="E136">
        <v>2.622288183714545</v>
      </c>
      <c r="F136">
        <v>2.26786942020226</v>
      </c>
      <c r="G136">
        <v>3.312883089713523</v>
      </c>
      <c r="H136">
        <v>1.3164813224693717</v>
      </c>
      <c r="I136">
        <v>2.9324818754821536</v>
      </c>
      <c r="J136">
        <v>3.2075223669312436</v>
      </c>
      <c r="K136">
        <v>2.035971967804926</v>
      </c>
      <c r="L136">
        <f t="shared" si="12"/>
        <v>2.572483247835521</v>
      </c>
      <c r="M136" s="11">
        <f t="shared" si="13"/>
        <v>0.3453139320875304</v>
      </c>
      <c r="N136">
        <f t="shared" si="14"/>
        <v>0.3241549387803792</v>
      </c>
      <c r="O136" t="str">
        <f t="shared" si="15"/>
        <v>accetto</v>
      </c>
      <c r="P136">
        <f t="shared" si="16"/>
        <v>0.39005926188527706</v>
      </c>
      <c r="Q136" t="str">
        <f t="shared" si="17"/>
        <v>accetto</v>
      </c>
    </row>
    <row r="137" spans="1:17" ht="12.75">
      <c r="A137" t="s">
        <v>175</v>
      </c>
      <c r="B137">
        <v>2.640450415981377</v>
      </c>
      <c r="C137">
        <v>3.7753515799886372</v>
      </c>
      <c r="D137">
        <v>1.542282091402285</v>
      </c>
      <c r="E137">
        <v>2.221266448973438</v>
      </c>
      <c r="F137">
        <v>3.0258903976118745</v>
      </c>
      <c r="G137">
        <v>1.685333887617162</v>
      </c>
      <c r="H137">
        <v>4.080005682390038</v>
      </c>
      <c r="I137">
        <v>2.9128855077590288</v>
      </c>
      <c r="J137">
        <v>3.085032407432209</v>
      </c>
      <c r="K137">
        <v>2.554768861343746</v>
      </c>
      <c r="L137">
        <f t="shared" si="12"/>
        <v>2.7523267280499795</v>
      </c>
      <c r="M137" s="11">
        <f t="shared" si="13"/>
        <v>0.6618747455275363</v>
      </c>
      <c r="N137">
        <f t="shared" si="14"/>
        <v>1.128439432919714</v>
      </c>
      <c r="O137" t="str">
        <f t="shared" si="15"/>
        <v>accetto</v>
      </c>
      <c r="P137">
        <f t="shared" si="16"/>
        <v>0.9807884682869278</v>
      </c>
      <c r="Q137" t="str">
        <f t="shared" si="17"/>
        <v>accetto</v>
      </c>
    </row>
    <row r="138" spans="1:17" ht="12.75">
      <c r="A138" t="s">
        <v>176</v>
      </c>
      <c r="B138">
        <v>2.644534968814014</v>
      </c>
      <c r="C138">
        <v>2.967926083107386</v>
      </c>
      <c r="D138">
        <v>2.6186658662447826</v>
      </c>
      <c r="E138">
        <v>3.3106884765993527</v>
      </c>
      <c r="F138">
        <v>4.2539155075428425</v>
      </c>
      <c r="G138">
        <v>3.7126033304502926</v>
      </c>
      <c r="H138">
        <v>2.0515593481286487</v>
      </c>
      <c r="I138">
        <v>3.037805619435403</v>
      </c>
      <c r="J138">
        <v>2.278064322588307</v>
      </c>
      <c r="K138">
        <v>2.212768553284832</v>
      </c>
      <c r="L138">
        <f t="shared" si="12"/>
        <v>2.908853207619586</v>
      </c>
      <c r="M138" s="11">
        <f t="shared" si="13"/>
        <v>0.4898056458458247</v>
      </c>
      <c r="N138">
        <f t="shared" si="14"/>
        <v>1.828447130112459</v>
      </c>
      <c r="O138" t="str">
        <f t="shared" si="15"/>
        <v>rifiuto</v>
      </c>
      <c r="P138">
        <f t="shared" si="16"/>
        <v>1.847376930236597</v>
      </c>
      <c r="Q138" t="str">
        <f t="shared" si="17"/>
        <v>rifiuto</v>
      </c>
    </row>
    <row r="139" spans="1:17" ht="12.75">
      <c r="A139" t="s">
        <v>177</v>
      </c>
      <c r="B139">
        <v>1.5061216199364935</v>
      </c>
      <c r="C139">
        <v>2.8019803722850156</v>
      </c>
      <c r="D139">
        <v>3.4574461945931034</v>
      </c>
      <c r="E139">
        <v>2.4451218099443395</v>
      </c>
      <c r="F139">
        <v>2.4781704325584997</v>
      </c>
      <c r="G139">
        <v>1.6650405493555809</v>
      </c>
      <c r="H139">
        <v>2.3176815106808135</v>
      </c>
      <c r="I139">
        <v>3.201745630726691</v>
      </c>
      <c r="J139">
        <v>3.0520006664573884</v>
      </c>
      <c r="K139">
        <v>2.2054692539893495</v>
      </c>
      <c r="L139">
        <f t="shared" si="12"/>
        <v>2.5130778040527275</v>
      </c>
      <c r="M139" s="11">
        <f t="shared" si="13"/>
        <v>0.4013071992712188</v>
      </c>
      <c r="N139">
        <f t="shared" si="14"/>
        <v>0.05848571771664194</v>
      </c>
      <c r="O139" t="str">
        <f t="shared" si="15"/>
        <v>accetto</v>
      </c>
      <c r="P139">
        <f t="shared" si="16"/>
        <v>0.06528243583136467</v>
      </c>
      <c r="Q139" t="str">
        <f t="shared" si="17"/>
        <v>accetto</v>
      </c>
    </row>
    <row r="140" spans="1:17" ht="12.75">
      <c r="A140" t="s">
        <v>178</v>
      </c>
      <c r="B140">
        <v>2.429101134210896</v>
      </c>
      <c r="C140">
        <v>2.30613768492276</v>
      </c>
      <c r="D140">
        <v>1.9298443362640683</v>
      </c>
      <c r="E140">
        <v>3.423901573337389</v>
      </c>
      <c r="F140">
        <v>3.434676882561689</v>
      </c>
      <c r="G140">
        <v>2.5900096854093135</v>
      </c>
      <c r="H140">
        <v>2.396722953844801</v>
      </c>
      <c r="I140">
        <v>2.4464241078362647</v>
      </c>
      <c r="J140">
        <v>2.072334215055207</v>
      </c>
      <c r="K140">
        <v>2.9325477942643374</v>
      </c>
      <c r="L140">
        <f t="shared" si="12"/>
        <v>2.5961700367706726</v>
      </c>
      <c r="M140" s="11">
        <f t="shared" si="13"/>
        <v>0.26600542727109183</v>
      </c>
      <c r="N140">
        <f t="shared" si="14"/>
        <v>0.4300854792357566</v>
      </c>
      <c r="O140" t="str">
        <f t="shared" si="15"/>
        <v>accetto</v>
      </c>
      <c r="P140">
        <f t="shared" si="16"/>
        <v>0.5896503128701547</v>
      </c>
      <c r="Q140" t="str">
        <f t="shared" si="17"/>
        <v>accetto</v>
      </c>
    </row>
    <row r="141" spans="1:17" ht="12.75">
      <c r="A141" t="s">
        <v>179</v>
      </c>
      <c r="B141">
        <v>2.8451716445920283</v>
      </c>
      <c r="C141">
        <v>2.5936641583825804</v>
      </c>
      <c r="D141">
        <v>1.4514990661336924</v>
      </c>
      <c r="E141">
        <v>2.869076849784733</v>
      </c>
      <c r="F141">
        <v>1.9541410347119381</v>
      </c>
      <c r="G141">
        <v>1.494809313803671</v>
      </c>
      <c r="H141">
        <v>3.0525135467382825</v>
      </c>
      <c r="I141">
        <v>2.9094263794695507</v>
      </c>
      <c r="J141">
        <v>2.6864593142829563</v>
      </c>
      <c r="K141">
        <v>3.165491908300737</v>
      </c>
      <c r="L141">
        <f t="shared" si="12"/>
        <v>2.502225321620017</v>
      </c>
      <c r="M141" s="11">
        <f t="shared" si="13"/>
        <v>0.40248410095899817</v>
      </c>
      <c r="N141">
        <f t="shared" si="14"/>
        <v>0.009951940828315868</v>
      </c>
      <c r="O141" t="str">
        <f t="shared" si="15"/>
        <v>accetto</v>
      </c>
      <c r="P141">
        <f t="shared" si="16"/>
        <v>0.011092218670411038</v>
      </c>
      <c r="Q141" t="str">
        <f t="shared" si="17"/>
        <v>accetto</v>
      </c>
    </row>
    <row r="142" spans="1:17" ht="12.75">
      <c r="A142" t="s">
        <v>180</v>
      </c>
      <c r="B142">
        <v>1.7596806272695176</v>
      </c>
      <c r="C142">
        <v>3.21641336365019</v>
      </c>
      <c r="D142">
        <v>2.312700623187993</v>
      </c>
      <c r="E142">
        <v>2.420016400583336</v>
      </c>
      <c r="F142">
        <v>2.9214477144546436</v>
      </c>
      <c r="G142">
        <v>2.1626678671623267</v>
      </c>
      <c r="H142">
        <v>2.692458727349276</v>
      </c>
      <c r="I142">
        <v>1.9690322483847922</v>
      </c>
      <c r="J142">
        <v>2.1649091057565784</v>
      </c>
      <c r="K142">
        <v>2.380621085465009</v>
      </c>
      <c r="L142">
        <f t="shared" si="12"/>
        <v>2.3999947763263663</v>
      </c>
      <c r="M142" s="11">
        <f t="shared" si="13"/>
        <v>0.19330048420653234</v>
      </c>
      <c r="N142">
        <f t="shared" si="14"/>
        <v>-0.44723695647863254</v>
      </c>
      <c r="O142" t="str">
        <f t="shared" si="15"/>
        <v>accetto</v>
      </c>
      <c r="P142">
        <f t="shared" si="16"/>
        <v>-0.7192936305512665</v>
      </c>
      <c r="Q142" t="str">
        <f t="shared" si="17"/>
        <v>accetto</v>
      </c>
    </row>
    <row r="143" spans="1:17" ht="12.75">
      <c r="A143" t="s">
        <v>181</v>
      </c>
      <c r="B143">
        <v>2.8943591144150105</v>
      </c>
      <c r="C143">
        <v>1.6916042108005058</v>
      </c>
      <c r="D143">
        <v>2.0501027038199027</v>
      </c>
      <c r="E143">
        <v>3.1341370768336674</v>
      </c>
      <c r="F143">
        <v>2.4411602519126063</v>
      </c>
      <c r="G143">
        <v>2.5156066736258254</v>
      </c>
      <c r="H143">
        <v>1.6302547256645994</v>
      </c>
      <c r="I143">
        <v>2.45304010268228</v>
      </c>
      <c r="J143">
        <v>2.223777793797126</v>
      </c>
      <c r="K143">
        <v>3.545262874663422</v>
      </c>
      <c r="L143">
        <f t="shared" si="12"/>
        <v>2.4579305528214945</v>
      </c>
      <c r="M143" s="11">
        <f t="shared" si="13"/>
        <v>0.3696780923705166</v>
      </c>
      <c r="N143">
        <f t="shared" si="14"/>
        <v>-0.18814028733394994</v>
      </c>
      <c r="O143" t="str">
        <f t="shared" si="15"/>
        <v>accetto</v>
      </c>
      <c r="P143">
        <f t="shared" si="16"/>
        <v>-0.21880384419123994</v>
      </c>
      <c r="Q143" t="str">
        <f t="shared" si="17"/>
        <v>accetto</v>
      </c>
    </row>
    <row r="144" spans="1:17" ht="12.75">
      <c r="A144" t="s">
        <v>182</v>
      </c>
      <c r="B144">
        <v>2.9663110729438813</v>
      </c>
      <c r="C144">
        <v>2.639016280525084</v>
      </c>
      <c r="D144">
        <v>3.265103227056443</v>
      </c>
      <c r="E144">
        <v>2.193984915912779</v>
      </c>
      <c r="F144">
        <v>2.4509258783268706</v>
      </c>
      <c r="G144">
        <v>2.205351082513971</v>
      </c>
      <c r="H144">
        <v>2.5360680243932165</v>
      </c>
      <c r="I144">
        <v>1.966519295785929</v>
      </c>
      <c r="J144">
        <v>1.5288459142630018</v>
      </c>
      <c r="K144">
        <v>3.426191045186897</v>
      </c>
      <c r="L144">
        <f t="shared" si="12"/>
        <v>2.5178316736908073</v>
      </c>
      <c r="M144" s="11">
        <f t="shared" si="13"/>
        <v>0.3431909961611268</v>
      </c>
      <c r="N144">
        <f t="shared" si="14"/>
        <v>0.07974566905047935</v>
      </c>
      <c r="O144" t="str">
        <f t="shared" si="15"/>
        <v>accetto</v>
      </c>
      <c r="P144">
        <f t="shared" si="16"/>
        <v>0.09625519220215549</v>
      </c>
      <c r="Q144" t="str">
        <f t="shared" si="17"/>
        <v>accetto</v>
      </c>
    </row>
    <row r="145" spans="1:17" ht="12.75">
      <c r="A145" t="s">
        <v>183</v>
      </c>
      <c r="B145">
        <v>3.0544235836464395</v>
      </c>
      <c r="C145">
        <v>1.1410698353029147</v>
      </c>
      <c r="D145">
        <v>2.444687710647031</v>
      </c>
      <c r="E145">
        <v>2.849321312319262</v>
      </c>
      <c r="F145">
        <v>2.8724901564817173</v>
      </c>
      <c r="G145">
        <v>1.9608213405649622</v>
      </c>
      <c r="H145">
        <v>2.9996450756516424</v>
      </c>
      <c r="I145">
        <v>1.0399600700839073</v>
      </c>
      <c r="J145">
        <v>2.6516678633788615</v>
      </c>
      <c r="K145">
        <v>2.4788191698416995</v>
      </c>
      <c r="L145">
        <f t="shared" si="12"/>
        <v>2.3492906117918437</v>
      </c>
      <c r="M145" s="11">
        <f t="shared" si="13"/>
        <v>0.5429227160740587</v>
      </c>
      <c r="N145">
        <f t="shared" si="14"/>
        <v>-0.6739928737616853</v>
      </c>
      <c r="O145" t="str">
        <f t="shared" si="15"/>
        <v>accetto</v>
      </c>
      <c r="P145">
        <f t="shared" si="16"/>
        <v>-0.6468019198634066</v>
      </c>
      <c r="Q145" t="str">
        <f t="shared" si="17"/>
        <v>accetto</v>
      </c>
    </row>
    <row r="146" spans="1:17" ht="12.75">
      <c r="A146" t="s">
        <v>184</v>
      </c>
      <c r="B146">
        <v>2.659370714243323</v>
      </c>
      <c r="C146">
        <v>2.5489655968488023</v>
      </c>
      <c r="D146">
        <v>2.441540490741545</v>
      </c>
      <c r="E146">
        <v>2.400875837122385</v>
      </c>
      <c r="F146">
        <v>2.4035519789015325</v>
      </c>
      <c r="G146">
        <v>1.8596118932850914</v>
      </c>
      <c r="H146">
        <v>2.7285372022811316</v>
      </c>
      <c r="I146">
        <v>1.8922706304192616</v>
      </c>
      <c r="J146">
        <v>2.857656822715171</v>
      </c>
      <c r="K146">
        <v>2.266270487790507</v>
      </c>
      <c r="L146">
        <f t="shared" si="12"/>
        <v>2.405865165434875</v>
      </c>
      <c r="M146" s="11">
        <f t="shared" si="13"/>
        <v>0.10843748583574195</v>
      </c>
      <c r="N146">
        <f t="shared" si="14"/>
        <v>-0.42098377827663247</v>
      </c>
      <c r="O146" t="str">
        <f t="shared" si="15"/>
        <v>accetto</v>
      </c>
      <c r="P146">
        <f t="shared" si="16"/>
        <v>-0.9039837919583336</v>
      </c>
      <c r="Q146" t="str">
        <f t="shared" si="17"/>
        <v>accetto</v>
      </c>
    </row>
    <row r="147" spans="1:17" ht="12.75">
      <c r="A147" t="s">
        <v>185</v>
      </c>
      <c r="B147">
        <v>3.879020923286589</v>
      </c>
      <c r="C147">
        <v>2.1338951226266545</v>
      </c>
      <c r="D147">
        <v>2.0589422517332423</v>
      </c>
      <c r="E147">
        <v>3.546394748386774</v>
      </c>
      <c r="F147">
        <v>2.623716691957725</v>
      </c>
      <c r="G147">
        <v>2.243001961567188</v>
      </c>
      <c r="H147">
        <v>2.639402146567136</v>
      </c>
      <c r="I147">
        <v>2.5920821076101674</v>
      </c>
      <c r="J147">
        <v>1.3608559173053436</v>
      </c>
      <c r="K147">
        <v>3.1174113916858914</v>
      </c>
      <c r="L147">
        <f t="shared" si="12"/>
        <v>2.619472326272671</v>
      </c>
      <c r="M147" s="11">
        <f t="shared" si="13"/>
        <v>0.552286775529418</v>
      </c>
      <c r="N147">
        <f t="shared" si="14"/>
        <v>0.5342964859514534</v>
      </c>
      <c r="O147" t="str">
        <f t="shared" si="15"/>
        <v>accetto</v>
      </c>
      <c r="P147">
        <f t="shared" si="16"/>
        <v>0.5083759511073309</v>
      </c>
      <c r="Q147" t="str">
        <f t="shared" si="17"/>
        <v>accetto</v>
      </c>
    </row>
    <row r="148" spans="1:17" ht="12.75">
      <c r="A148" t="s">
        <v>186</v>
      </c>
      <c r="B148">
        <v>2.821774496354692</v>
      </c>
      <c r="C148">
        <v>2.3903762613406343</v>
      </c>
      <c r="D148">
        <v>2.0924916963144824</v>
      </c>
      <c r="E148">
        <v>1.8694948872871464</v>
      </c>
      <c r="F148">
        <v>1.8167775470669767</v>
      </c>
      <c r="G148">
        <v>2.7678344431137702</v>
      </c>
      <c r="H148">
        <v>3.56234066257457</v>
      </c>
      <c r="I148">
        <v>2.3315164160635504</v>
      </c>
      <c r="J148">
        <v>3.7284367003758234</v>
      </c>
      <c r="K148">
        <v>0.8099839090209571</v>
      </c>
      <c r="L148">
        <f t="shared" si="12"/>
        <v>2.4191027019512603</v>
      </c>
      <c r="M148" s="11">
        <f t="shared" si="13"/>
        <v>0.7416006557910495</v>
      </c>
      <c r="N148">
        <f t="shared" si="14"/>
        <v>-0.36178371526608605</v>
      </c>
      <c r="O148" t="str">
        <f t="shared" si="15"/>
        <v>accetto</v>
      </c>
      <c r="P148">
        <f t="shared" si="16"/>
        <v>-0.29706327450027725</v>
      </c>
      <c r="Q148" t="str">
        <f t="shared" si="17"/>
        <v>accetto</v>
      </c>
    </row>
    <row r="149" spans="1:17" ht="12.75">
      <c r="A149" t="s">
        <v>187</v>
      </c>
      <c r="B149">
        <v>2.2801656847423146</v>
      </c>
      <c r="C149">
        <v>2.092363074300465</v>
      </c>
      <c r="D149">
        <v>2.1846316838309576</v>
      </c>
      <c r="E149">
        <v>1.1369282064515573</v>
      </c>
      <c r="F149">
        <v>2.658372285859514</v>
      </c>
      <c r="G149">
        <v>3.5129755335947266</v>
      </c>
      <c r="H149">
        <v>2.2541808223604676</v>
      </c>
      <c r="I149">
        <v>2.8370893587862156</v>
      </c>
      <c r="J149">
        <v>2.2719186019810422</v>
      </c>
      <c r="K149">
        <v>1.80134612093525</v>
      </c>
      <c r="L149">
        <f t="shared" si="12"/>
        <v>2.302997137284251</v>
      </c>
      <c r="M149" s="11">
        <f t="shared" si="13"/>
        <v>0.3943568314148804</v>
      </c>
      <c r="N149">
        <f t="shared" si="14"/>
        <v>-0.881023585588947</v>
      </c>
      <c r="O149" t="str">
        <f t="shared" si="15"/>
        <v>accetto</v>
      </c>
      <c r="P149">
        <f t="shared" si="16"/>
        <v>-0.9920369600558759</v>
      </c>
      <c r="Q149" t="str">
        <f t="shared" si="17"/>
        <v>accetto</v>
      </c>
    </row>
    <row r="150" spans="1:17" ht="12.75">
      <c r="A150" t="s">
        <v>188</v>
      </c>
      <c r="B150">
        <v>2.15708084842845</v>
      </c>
      <c r="C150">
        <v>2.5496706062631347</v>
      </c>
      <c r="D150">
        <v>2.895244194648967</v>
      </c>
      <c r="E150">
        <v>2.797956111021449</v>
      </c>
      <c r="F150">
        <v>3.245673264063953</v>
      </c>
      <c r="G150">
        <v>4.01485863229027</v>
      </c>
      <c r="H150">
        <v>2.4554252371547136</v>
      </c>
      <c r="I150">
        <v>3.398829927255065</v>
      </c>
      <c r="J150">
        <v>3.1750710327946763</v>
      </c>
      <c r="K150">
        <v>2.0414593044779394</v>
      </c>
      <c r="L150">
        <f t="shared" si="12"/>
        <v>2.873126915839862</v>
      </c>
      <c r="M150" s="11">
        <f t="shared" si="13"/>
        <v>0.36661194298251903</v>
      </c>
      <c r="N150">
        <f t="shared" si="14"/>
        <v>1.668674296105548</v>
      </c>
      <c r="O150" t="str">
        <f t="shared" si="15"/>
        <v>rifiuto</v>
      </c>
      <c r="P150">
        <f t="shared" si="16"/>
        <v>1.9487371929440769</v>
      </c>
      <c r="Q150" t="str">
        <f t="shared" si="17"/>
        <v>rifiuto</v>
      </c>
    </row>
    <row r="151" spans="1:17" ht="12.75">
      <c r="A151" t="s">
        <v>189</v>
      </c>
      <c r="B151">
        <v>2.15403572224659</v>
      </c>
      <c r="C151">
        <v>2.680193814425138</v>
      </c>
      <c r="D151">
        <v>2.476005563285071</v>
      </c>
      <c r="E151">
        <v>3.030967751615208</v>
      </c>
      <c r="F151">
        <v>4.077394655505486</v>
      </c>
      <c r="G151">
        <v>3.377751994707978</v>
      </c>
      <c r="H151">
        <v>2.922158351082089</v>
      </c>
      <c r="I151">
        <v>2.537584960271033</v>
      </c>
      <c r="J151">
        <v>3.5853029076270104</v>
      </c>
      <c r="K151">
        <v>2.9160970386715235</v>
      </c>
      <c r="L151">
        <f t="shared" si="12"/>
        <v>2.9757492759437127</v>
      </c>
      <c r="M151" s="11">
        <f t="shared" si="13"/>
        <v>0.32895130620336643</v>
      </c>
      <c r="N151">
        <f t="shared" si="14"/>
        <v>2.1276154425128944</v>
      </c>
      <c r="O151" t="str">
        <f t="shared" si="15"/>
        <v>rifiuto</v>
      </c>
      <c r="P151">
        <f t="shared" si="16"/>
        <v>2.6230847851108408</v>
      </c>
      <c r="Q151" t="str">
        <f t="shared" si="17"/>
        <v>rifiuto</v>
      </c>
    </row>
    <row r="152" spans="1:17" ht="12.75">
      <c r="A152" t="s">
        <v>190</v>
      </c>
      <c r="B152">
        <v>2.3510983138100983</v>
      </c>
      <c r="C152">
        <v>2.013530641909256</v>
      </c>
      <c r="D152">
        <v>2.2273358002598798</v>
      </c>
      <c r="E152">
        <v>3.017935126044904</v>
      </c>
      <c r="F152">
        <v>2.1403744565827765</v>
      </c>
      <c r="G152">
        <v>3.2827260507519895</v>
      </c>
      <c r="H152">
        <v>2.538397690622105</v>
      </c>
      <c r="I152">
        <v>2.4626859498459908</v>
      </c>
      <c r="J152">
        <v>2.548477637083124</v>
      </c>
      <c r="K152">
        <v>1.236308005582032</v>
      </c>
      <c r="L152">
        <f t="shared" si="12"/>
        <v>2.3818869672492156</v>
      </c>
      <c r="M152" s="11">
        <f t="shared" si="13"/>
        <v>0.31178274278975315</v>
      </c>
      <c r="N152">
        <f t="shared" si="14"/>
        <v>-0.528217540518826</v>
      </c>
      <c r="O152" t="str">
        <f t="shared" si="15"/>
        <v>accetto</v>
      </c>
      <c r="P152">
        <f t="shared" si="16"/>
        <v>-0.6689163083007111</v>
      </c>
      <c r="Q152" t="str">
        <f t="shared" si="17"/>
        <v>accetto</v>
      </c>
    </row>
    <row r="153" spans="1:17" ht="12.75">
      <c r="A153" t="s">
        <v>191</v>
      </c>
      <c r="B153">
        <v>3.088466615206471</v>
      </c>
      <c r="C153">
        <v>2.2988817955570084</v>
      </c>
      <c r="D153">
        <v>2.0904458024040196</v>
      </c>
      <c r="E153">
        <v>2.0528150205404927</v>
      </c>
      <c r="F153">
        <v>3.256418025559924</v>
      </c>
      <c r="G153">
        <v>2.268497256408182</v>
      </c>
      <c r="H153">
        <v>2.8356962215968906</v>
      </c>
      <c r="I153">
        <v>2.439531575660112</v>
      </c>
      <c r="J153">
        <v>2.7597151784789276</v>
      </c>
      <c r="K153">
        <v>0.5235426838044075</v>
      </c>
      <c r="L153">
        <f t="shared" si="12"/>
        <v>2.3614010175216436</v>
      </c>
      <c r="M153" s="11">
        <f t="shared" si="13"/>
        <v>0.5864777096053078</v>
      </c>
      <c r="N153">
        <f t="shared" si="14"/>
        <v>-0.6198334928678146</v>
      </c>
      <c r="O153" t="str">
        <f t="shared" si="15"/>
        <v>accetto</v>
      </c>
      <c r="P153">
        <f t="shared" si="16"/>
        <v>-0.5723138905100956</v>
      </c>
      <c r="Q153" t="str">
        <f t="shared" si="17"/>
        <v>accetto</v>
      </c>
    </row>
    <row r="154" spans="1:17" ht="12.75">
      <c r="A154" t="s">
        <v>192</v>
      </c>
      <c r="B154">
        <v>2.185109193057997</v>
      </c>
      <c r="C154">
        <v>2.3364651480528664</v>
      </c>
      <c r="D154">
        <v>2.861041993346589</v>
      </c>
      <c r="E154">
        <v>2.7817175817517636</v>
      </c>
      <c r="F154">
        <v>2.690214273204674</v>
      </c>
      <c r="G154">
        <v>3.3911158219643767</v>
      </c>
      <c r="H154">
        <v>1.8829841210072118</v>
      </c>
      <c r="I154">
        <v>2.5301120212566275</v>
      </c>
      <c r="J154">
        <v>2.089933726010713</v>
      </c>
      <c r="K154">
        <v>1.7469277545797013</v>
      </c>
      <c r="L154">
        <f t="shared" si="12"/>
        <v>2.449562163423252</v>
      </c>
      <c r="M154" s="11">
        <f t="shared" si="13"/>
        <v>0.25081473265172527</v>
      </c>
      <c r="N154">
        <f t="shared" si="14"/>
        <v>-0.22556486244726737</v>
      </c>
      <c r="O154" t="str">
        <f t="shared" si="15"/>
        <v>accetto</v>
      </c>
      <c r="P154">
        <f t="shared" si="16"/>
        <v>-0.31847836034716737</v>
      </c>
      <c r="Q154" t="str">
        <f t="shared" si="17"/>
        <v>accetto</v>
      </c>
    </row>
    <row r="155" spans="1:17" ht="12.75">
      <c r="A155" t="s">
        <v>193</v>
      </c>
      <c r="B155">
        <v>2.434861792663696</v>
      </c>
      <c r="C155">
        <v>1.8258663001324749</v>
      </c>
      <c r="D155">
        <v>2.2943719861905265</v>
      </c>
      <c r="E155">
        <v>1.9651510791118199</v>
      </c>
      <c r="F155">
        <v>2.0678445028784154</v>
      </c>
      <c r="G155">
        <v>3.3539408443630236</v>
      </c>
      <c r="H155">
        <v>3.6648395455449645</v>
      </c>
      <c r="I155">
        <v>0.8616899586559157</v>
      </c>
      <c r="J155">
        <v>2.712352533479816</v>
      </c>
      <c r="K155">
        <v>2.1368614678249287</v>
      </c>
      <c r="L155">
        <f t="shared" si="12"/>
        <v>2.331778001084558</v>
      </c>
      <c r="M155" s="11">
        <f t="shared" si="13"/>
        <v>0.6264340622470136</v>
      </c>
      <c r="N155">
        <f t="shared" si="14"/>
        <v>-0.7523116497716479</v>
      </c>
      <c r="O155" t="str">
        <f t="shared" si="15"/>
        <v>accetto</v>
      </c>
      <c r="P155">
        <f t="shared" si="16"/>
        <v>-0.6721173509745851</v>
      </c>
      <c r="Q155" t="str">
        <f t="shared" si="17"/>
        <v>accetto</v>
      </c>
    </row>
    <row r="156" spans="1:17" ht="12.75">
      <c r="A156" t="s">
        <v>194</v>
      </c>
      <c r="B156">
        <v>2.6823739575627314</v>
      </c>
      <c r="C156">
        <v>2.491210293117092</v>
      </c>
      <c r="D156">
        <v>2.310795409605362</v>
      </c>
      <c r="E156">
        <v>2.7449574101456164</v>
      </c>
      <c r="F156">
        <v>2.6115402066682236</v>
      </c>
      <c r="G156">
        <v>3.523811938275685</v>
      </c>
      <c r="H156">
        <v>2.706700399851343</v>
      </c>
      <c r="I156">
        <v>1.4433090593911402</v>
      </c>
      <c r="J156">
        <v>1.5149048957187006</v>
      </c>
      <c r="K156">
        <v>2.7451294420893646</v>
      </c>
      <c r="L156">
        <f t="shared" si="12"/>
        <v>2.477473301242526</v>
      </c>
      <c r="M156" s="11">
        <f t="shared" si="13"/>
        <v>0.3749465797075228</v>
      </c>
      <c r="N156">
        <f t="shared" si="14"/>
        <v>-0.1007424594607445</v>
      </c>
      <c r="O156" t="str">
        <f t="shared" si="15"/>
        <v>accetto</v>
      </c>
      <c r="P156">
        <f t="shared" si="16"/>
        <v>-0.11633565871864746</v>
      </c>
      <c r="Q156" t="str">
        <f t="shared" si="17"/>
        <v>accetto</v>
      </c>
    </row>
    <row r="157" spans="1:17" ht="12.75">
      <c r="A157" t="s">
        <v>195</v>
      </c>
      <c r="B157">
        <v>2.5846131880336998</v>
      </c>
      <c r="C157">
        <v>2.5050580607012307</v>
      </c>
      <c r="D157">
        <v>3.1694615052083464</v>
      </c>
      <c r="E157">
        <v>4.018640119502379</v>
      </c>
      <c r="F157">
        <v>2.5125229608397603</v>
      </c>
      <c r="G157">
        <v>2.1426502623432953</v>
      </c>
      <c r="H157">
        <v>2.0846746934125804</v>
      </c>
      <c r="I157">
        <v>2.175042912685967</v>
      </c>
      <c r="J157">
        <v>2.6693188231399745</v>
      </c>
      <c r="K157">
        <v>1.9314151326102547</v>
      </c>
      <c r="L157">
        <f t="shared" si="12"/>
        <v>2.579339765847749</v>
      </c>
      <c r="M157" s="11">
        <f t="shared" si="13"/>
        <v>0.38406544493008077</v>
      </c>
      <c r="N157">
        <f t="shared" si="14"/>
        <v>0.3548182195089652</v>
      </c>
      <c r="O157" t="str">
        <f t="shared" si="15"/>
        <v>accetto</v>
      </c>
      <c r="P157">
        <f t="shared" si="16"/>
        <v>0.40484454990590213</v>
      </c>
      <c r="Q157" t="str">
        <f t="shared" si="17"/>
        <v>accetto</v>
      </c>
    </row>
    <row r="158" spans="1:17" ht="12.75">
      <c r="A158" t="s">
        <v>196</v>
      </c>
      <c r="B158">
        <v>2.7363590285085593</v>
      </c>
      <c r="C158">
        <v>2.2818683186528688</v>
      </c>
      <c r="D158">
        <v>1.8172952506733964</v>
      </c>
      <c r="E158">
        <v>1.1843897296239447</v>
      </c>
      <c r="F158">
        <v>2.075770834492232</v>
      </c>
      <c r="G158">
        <v>3.8311928273742524</v>
      </c>
      <c r="H158">
        <v>2.161091443603027</v>
      </c>
      <c r="I158">
        <v>2.2449666628313025</v>
      </c>
      <c r="J158">
        <v>2.2202720400275666</v>
      </c>
      <c r="K158">
        <v>2.4247504945867604</v>
      </c>
      <c r="L158">
        <f t="shared" si="12"/>
        <v>2.297795663037391</v>
      </c>
      <c r="M158" s="11">
        <f t="shared" si="13"/>
        <v>0.45637257789042707</v>
      </c>
      <c r="N158">
        <f t="shared" si="14"/>
        <v>-0.9042852855873341</v>
      </c>
      <c r="O158" t="str">
        <f t="shared" si="15"/>
        <v>accetto</v>
      </c>
      <c r="P158">
        <f t="shared" si="16"/>
        <v>-0.9465219630578005</v>
      </c>
      <c r="Q158" t="str">
        <f t="shared" si="17"/>
        <v>accetto</v>
      </c>
    </row>
    <row r="159" spans="1:17" ht="12.75">
      <c r="A159" t="s">
        <v>197</v>
      </c>
      <c r="B159">
        <v>1.7224429464363311</v>
      </c>
      <c r="C159">
        <v>3.3110003849833447</v>
      </c>
      <c r="D159">
        <v>2.3389636306751527</v>
      </c>
      <c r="E159">
        <v>3.202985225386783</v>
      </c>
      <c r="F159">
        <v>1.4438042541451068</v>
      </c>
      <c r="G159">
        <v>2.404207147285433</v>
      </c>
      <c r="H159">
        <v>3.0494362650529183</v>
      </c>
      <c r="I159">
        <v>3.3896816865080837</v>
      </c>
      <c r="J159">
        <v>1.5671334722856045</v>
      </c>
      <c r="K159">
        <v>2.815009782304969</v>
      </c>
      <c r="L159">
        <f t="shared" si="12"/>
        <v>2.5244664795063727</v>
      </c>
      <c r="M159" s="11">
        <f t="shared" si="13"/>
        <v>0.551562445276324</v>
      </c>
      <c r="N159">
        <f t="shared" si="14"/>
        <v>0.10941742269270975</v>
      </c>
      <c r="O159" t="str">
        <f t="shared" si="15"/>
        <v>accetto</v>
      </c>
      <c r="P159">
        <f t="shared" si="16"/>
        <v>0.10417754980041828</v>
      </c>
      <c r="Q159" t="str">
        <f t="shared" si="17"/>
        <v>accetto</v>
      </c>
    </row>
    <row r="160" spans="1:17" ht="12.75">
      <c r="A160" t="s">
        <v>198</v>
      </c>
      <c r="B160">
        <v>2.568397971504055</v>
      </c>
      <c r="C160">
        <v>2.09440494877299</v>
      </c>
      <c r="D160">
        <v>1.440492237284161</v>
      </c>
      <c r="E160">
        <v>0.890411254385981</v>
      </c>
      <c r="F160">
        <v>2.9606790365050983</v>
      </c>
      <c r="G160">
        <v>4.530221318054828</v>
      </c>
      <c r="H160">
        <v>3.731629741873803</v>
      </c>
      <c r="I160">
        <v>1.832398690669379</v>
      </c>
      <c r="J160">
        <v>3.4247906730092836</v>
      </c>
      <c r="K160">
        <v>1.6012922636582516</v>
      </c>
      <c r="L160">
        <f t="shared" si="12"/>
        <v>2.507471813571783</v>
      </c>
      <c r="M160" s="11">
        <f t="shared" si="13"/>
        <v>1.3157222739845276</v>
      </c>
      <c r="N160">
        <f t="shared" si="14"/>
        <v>0.03341496612342485</v>
      </c>
      <c r="O160" t="str">
        <f t="shared" si="15"/>
        <v>accetto</v>
      </c>
      <c r="P160">
        <f t="shared" si="16"/>
        <v>0.020598894525733515</v>
      </c>
      <c r="Q160" t="str">
        <f t="shared" si="17"/>
        <v>accetto</v>
      </c>
    </row>
    <row r="161" spans="1:17" ht="12.75">
      <c r="A161" t="s">
        <v>199</v>
      </c>
      <c r="B161">
        <v>2.133957825858488</v>
      </c>
      <c r="C161">
        <v>3.433770097362867</v>
      </c>
      <c r="D161">
        <v>1.9679558429049848</v>
      </c>
      <c r="E161">
        <v>1.6802710035904056</v>
      </c>
      <c r="F161">
        <v>2.701061932311859</v>
      </c>
      <c r="G161">
        <v>3.2872342523432962</v>
      </c>
      <c r="H161">
        <v>2.767368992200545</v>
      </c>
      <c r="I161">
        <v>1.243189283331958</v>
      </c>
      <c r="J161">
        <v>1.4467657760178554</v>
      </c>
      <c r="K161">
        <v>2.849687885059211</v>
      </c>
      <c r="L161">
        <f t="shared" si="12"/>
        <v>2.351126289098147</v>
      </c>
      <c r="M161" s="11">
        <f t="shared" si="13"/>
        <v>0.5869014704877726</v>
      </c>
      <c r="N161">
        <f t="shared" si="14"/>
        <v>-0.6657834752783895</v>
      </c>
      <c r="O161" t="str">
        <f t="shared" si="15"/>
        <v>accetto</v>
      </c>
      <c r="P161">
        <f t="shared" si="16"/>
        <v>-0.614519141451663</v>
      </c>
      <c r="Q161" t="str">
        <f t="shared" si="17"/>
        <v>accetto</v>
      </c>
    </row>
    <row r="162" spans="1:17" ht="12.75">
      <c r="A162" t="s">
        <v>200</v>
      </c>
      <c r="B162">
        <v>1.986581114422279</v>
      </c>
      <c r="C162">
        <v>1.9924784337649726</v>
      </c>
      <c r="D162">
        <v>1.9986169193839487</v>
      </c>
      <c r="E162">
        <v>3.646533417399951</v>
      </c>
      <c r="F162">
        <v>3.546394748386774</v>
      </c>
      <c r="G162">
        <v>2.2938076571040256</v>
      </c>
      <c r="H162">
        <v>1.6882680773119318</v>
      </c>
      <c r="I162">
        <v>1.7470242210902143</v>
      </c>
      <c r="J162">
        <v>1.9469719652056483</v>
      </c>
      <c r="K162">
        <v>2.6500633037539956</v>
      </c>
      <c r="L162">
        <f t="shared" si="12"/>
        <v>2.349673985782374</v>
      </c>
      <c r="M162" s="11">
        <f t="shared" si="13"/>
        <v>0.5058688166174315</v>
      </c>
      <c r="N162">
        <f t="shared" si="14"/>
        <v>-0.6722783731544228</v>
      </c>
      <c r="O162" t="str">
        <f t="shared" si="15"/>
        <v>accetto</v>
      </c>
      <c r="P162">
        <f t="shared" si="16"/>
        <v>-0.6683672913184726</v>
      </c>
      <c r="Q162" t="str">
        <f t="shared" si="17"/>
        <v>accetto</v>
      </c>
    </row>
    <row r="163" spans="1:17" ht="12.75">
      <c r="A163" t="s">
        <v>201</v>
      </c>
      <c r="B163">
        <v>2.1478039856674513</v>
      </c>
      <c r="C163">
        <v>2.297698473028049</v>
      </c>
      <c r="D163">
        <v>2.8619053686156803</v>
      </c>
      <c r="E163">
        <v>2.9337214701422454</v>
      </c>
      <c r="F163">
        <v>2.4767628253925977</v>
      </c>
      <c r="G163">
        <v>3.504004148117019</v>
      </c>
      <c r="H163">
        <v>1.7366428167838421</v>
      </c>
      <c r="I163">
        <v>2.4897488254828204</v>
      </c>
      <c r="J163">
        <v>1.8225349899694265</v>
      </c>
      <c r="K163">
        <v>1.7677741675015568</v>
      </c>
      <c r="L163">
        <f t="shared" si="12"/>
        <v>2.403859707070069</v>
      </c>
      <c r="M163" s="11">
        <f t="shared" si="13"/>
        <v>0.33090280795955035</v>
      </c>
      <c r="N163">
        <f t="shared" si="14"/>
        <v>-0.4299524607361367</v>
      </c>
      <c r="O163" t="str">
        <f t="shared" si="15"/>
        <v>accetto</v>
      </c>
      <c r="P163">
        <f t="shared" si="16"/>
        <v>-0.5285124408729308</v>
      </c>
      <c r="Q163" t="str">
        <f t="shared" si="17"/>
        <v>accetto</v>
      </c>
    </row>
    <row r="164" spans="1:17" ht="12.75">
      <c r="A164" t="s">
        <v>202</v>
      </c>
      <c r="B164">
        <v>1.2696018139104126</v>
      </c>
      <c r="C164">
        <v>3.1271320003952496</v>
      </c>
      <c r="D164">
        <v>3.165408303991626</v>
      </c>
      <c r="E164">
        <v>2.167388295076762</v>
      </c>
      <c r="F164">
        <v>1.8354341702001875</v>
      </c>
      <c r="G164">
        <v>2.136058384124908</v>
      </c>
      <c r="H164">
        <v>2.059271041756574</v>
      </c>
      <c r="I164">
        <v>2.5366098446272645</v>
      </c>
      <c r="J164">
        <v>1.9674534131627297</v>
      </c>
      <c r="K164">
        <v>2.5263224951686425</v>
      </c>
      <c r="L164">
        <f t="shared" si="12"/>
        <v>2.2790679762414356</v>
      </c>
      <c r="M164" s="11">
        <f t="shared" si="13"/>
        <v>0.33627174294109746</v>
      </c>
      <c r="N164">
        <f t="shared" si="14"/>
        <v>-0.988038047061497</v>
      </c>
      <c r="O164" t="str">
        <f t="shared" si="15"/>
        <v>accetto</v>
      </c>
      <c r="P164">
        <f t="shared" si="16"/>
        <v>-1.2047959066022838</v>
      </c>
      <c r="Q164" t="str">
        <f t="shared" si="17"/>
        <v>accetto</v>
      </c>
    </row>
    <row r="165" spans="1:17" ht="12.75">
      <c r="A165" t="s">
        <v>203</v>
      </c>
      <c r="B165">
        <v>2.5283788396177442</v>
      </c>
      <c r="C165">
        <v>1.8022255739560933</v>
      </c>
      <c r="D165">
        <v>0.8560949010461627</v>
      </c>
      <c r="E165">
        <v>2.3329071415901126</v>
      </c>
      <c r="F165">
        <v>4.648296326922718</v>
      </c>
      <c r="G165">
        <v>2.610061857394612</v>
      </c>
      <c r="H165">
        <v>2.1263289326520862</v>
      </c>
      <c r="I165">
        <v>3.9006680082457024</v>
      </c>
      <c r="J165">
        <v>2.0946605850258493</v>
      </c>
      <c r="K165">
        <v>3.180982822113947</v>
      </c>
      <c r="L165">
        <f t="shared" si="12"/>
        <v>2.608060498856503</v>
      </c>
      <c r="M165" s="11">
        <f t="shared" si="13"/>
        <v>1.1620107881900406</v>
      </c>
      <c r="N165">
        <f t="shared" si="14"/>
        <v>0.4832612422513572</v>
      </c>
      <c r="O165" t="str">
        <f t="shared" si="15"/>
        <v>accetto</v>
      </c>
      <c r="P165">
        <f t="shared" si="16"/>
        <v>0.3170019166608145</v>
      </c>
      <c r="Q165" t="str">
        <f t="shared" si="17"/>
        <v>accetto</v>
      </c>
    </row>
    <row r="166" spans="1:17" ht="12.75">
      <c r="A166" t="s">
        <v>204</v>
      </c>
      <c r="B166">
        <v>3.1089030454586464</v>
      </c>
      <c r="C166">
        <v>2.3812786655116724</v>
      </c>
      <c r="D166">
        <v>1.8637583454619744</v>
      </c>
      <c r="E166">
        <v>2.865609682619379</v>
      </c>
      <c r="F166">
        <v>2.2314685863477735</v>
      </c>
      <c r="G166">
        <v>3.1731111548560875</v>
      </c>
      <c r="H166">
        <v>2.4979717916164645</v>
      </c>
      <c r="I166">
        <v>2.33918630753692</v>
      </c>
      <c r="J166">
        <v>2.967320755753917</v>
      </c>
      <c r="K166">
        <v>2.5860296379630654</v>
      </c>
      <c r="L166">
        <f t="shared" si="12"/>
        <v>2.60146379731259</v>
      </c>
      <c r="M166" s="11">
        <f t="shared" si="13"/>
        <v>0.1774694696626666</v>
      </c>
      <c r="N166">
        <f t="shared" si="14"/>
        <v>0.45375989609242356</v>
      </c>
      <c r="O166" t="str">
        <f t="shared" si="15"/>
        <v>accetto</v>
      </c>
      <c r="P166">
        <f t="shared" si="16"/>
        <v>0.7616391963982817</v>
      </c>
      <c r="Q166" t="str">
        <f t="shared" si="17"/>
        <v>accetto</v>
      </c>
    </row>
    <row r="167" spans="1:17" ht="12.75">
      <c r="A167" t="s">
        <v>205</v>
      </c>
      <c r="B167">
        <v>1.7972800575171277</v>
      </c>
      <c r="C167">
        <v>2.354691691326707</v>
      </c>
      <c r="D167">
        <v>2.322598087166625</v>
      </c>
      <c r="E167">
        <v>2.6160331343953658</v>
      </c>
      <c r="F167">
        <v>1.5327206524352732</v>
      </c>
      <c r="G167">
        <v>3.6188282355806223</v>
      </c>
      <c r="H167">
        <v>1.9961803361059083</v>
      </c>
      <c r="I167">
        <v>3.3230217199684375</v>
      </c>
      <c r="J167">
        <v>2.5111708219174034</v>
      </c>
      <c r="K167">
        <v>1.65463181287123</v>
      </c>
      <c r="L167">
        <f t="shared" si="12"/>
        <v>2.37271565492847</v>
      </c>
      <c r="M167" s="11">
        <f t="shared" si="13"/>
        <v>0.4701365583755377</v>
      </c>
      <c r="N167">
        <f t="shared" si="14"/>
        <v>-0.5692328961029627</v>
      </c>
      <c r="O167" t="str">
        <f t="shared" si="15"/>
        <v>accetto</v>
      </c>
      <c r="P167">
        <f t="shared" si="16"/>
        <v>-0.5870336280711392</v>
      </c>
      <c r="Q167" t="str">
        <f t="shared" si="17"/>
        <v>accetto</v>
      </c>
    </row>
    <row r="168" spans="1:17" ht="12.75">
      <c r="A168" t="s">
        <v>206</v>
      </c>
      <c r="B168">
        <v>3.3545035656743494</v>
      </c>
      <c r="C168">
        <v>1.0444939960780175</v>
      </c>
      <c r="D168">
        <v>1.364209736320845</v>
      </c>
      <c r="E168">
        <v>3.208773216017562</v>
      </c>
      <c r="F168">
        <v>2.928250211220984</v>
      </c>
      <c r="G168">
        <v>1.3947703268513578</v>
      </c>
      <c r="H168">
        <v>2.3051826664686814</v>
      </c>
      <c r="I168">
        <v>1.2349703366362519</v>
      </c>
      <c r="J168">
        <v>3.108825872250236</v>
      </c>
      <c r="K168">
        <v>4.113949031889206</v>
      </c>
      <c r="L168">
        <f t="shared" si="12"/>
        <v>2.405792895940749</v>
      </c>
      <c r="M168" s="11">
        <f t="shared" si="13"/>
        <v>1.1745542686859933</v>
      </c>
      <c r="N168">
        <f t="shared" si="14"/>
        <v>-0.4213069772797629</v>
      </c>
      <c r="O168" t="str">
        <f t="shared" si="15"/>
        <v>accetto</v>
      </c>
      <c r="P168">
        <f t="shared" si="16"/>
        <v>-0.2748825113613495</v>
      </c>
      <c r="Q168" t="str">
        <f t="shared" si="17"/>
        <v>accetto</v>
      </c>
    </row>
    <row r="169" spans="1:17" ht="12.75">
      <c r="A169" t="s">
        <v>207</v>
      </c>
      <c r="B169">
        <v>2.795947999827604</v>
      </c>
      <c r="C169">
        <v>2.317961263561301</v>
      </c>
      <c r="D169">
        <v>1.7310976002045209</v>
      </c>
      <c r="E169">
        <v>3.4823892186614103</v>
      </c>
      <c r="F169">
        <v>2.5828148915002203</v>
      </c>
      <c r="G169">
        <v>2.2596327879796263</v>
      </c>
      <c r="H169">
        <v>2.4346986034834117</v>
      </c>
      <c r="I169">
        <v>3.7811717261229205</v>
      </c>
      <c r="J169">
        <v>1.90700910545047</v>
      </c>
      <c r="K169">
        <v>2.3778766132409146</v>
      </c>
      <c r="L169">
        <f t="shared" si="12"/>
        <v>2.56705998100324</v>
      </c>
      <c r="M169" s="11">
        <f t="shared" si="13"/>
        <v>0.41210051963140554</v>
      </c>
      <c r="N169">
        <f t="shared" si="14"/>
        <v>0.2999013521861782</v>
      </c>
      <c r="O169" t="str">
        <f t="shared" si="15"/>
        <v>accetto</v>
      </c>
      <c r="P169">
        <f t="shared" si="16"/>
        <v>0.33034051764765876</v>
      </c>
      <c r="Q169" t="str">
        <f t="shared" si="17"/>
        <v>accetto</v>
      </c>
    </row>
    <row r="170" spans="1:17" ht="12.75">
      <c r="A170" t="s">
        <v>208</v>
      </c>
      <c r="B170">
        <v>3.600303450011779</v>
      </c>
      <c r="C170">
        <v>2.060715627751506</v>
      </c>
      <c r="D170">
        <v>3.2722321021833523</v>
      </c>
      <c r="E170">
        <v>2.3894461634017716</v>
      </c>
      <c r="F170">
        <v>3.2449192175067765</v>
      </c>
      <c r="G170">
        <v>0.45954036962939426</v>
      </c>
      <c r="H170">
        <v>2.3280637188747733</v>
      </c>
      <c r="I170">
        <v>1.3743097799715542</v>
      </c>
      <c r="J170">
        <v>3.2012150649188698</v>
      </c>
      <c r="K170">
        <v>3.191028201408699</v>
      </c>
      <c r="L170">
        <f t="shared" si="12"/>
        <v>2.5121773695658476</v>
      </c>
      <c r="M170" s="11">
        <f t="shared" si="13"/>
        <v>0.9994514857080543</v>
      </c>
      <c r="N170">
        <f t="shared" si="14"/>
        <v>0.0544588522727446</v>
      </c>
      <c r="O170" t="str">
        <f t="shared" si="15"/>
        <v>accetto</v>
      </c>
      <c r="P170">
        <f t="shared" si="16"/>
        <v>0.03851878923992838</v>
      </c>
      <c r="Q170" t="str">
        <f t="shared" si="17"/>
        <v>accetto</v>
      </c>
    </row>
    <row r="171" spans="1:17" ht="12.75">
      <c r="A171" t="s">
        <v>209</v>
      </c>
      <c r="B171">
        <v>2.7024703433653485</v>
      </c>
      <c r="C171">
        <v>1.3927477456809356</v>
      </c>
      <c r="D171">
        <v>2.798192453972206</v>
      </c>
      <c r="E171">
        <v>2.8753519962936025</v>
      </c>
      <c r="F171">
        <v>2.4708092339187715</v>
      </c>
      <c r="G171">
        <v>2.63648001518618</v>
      </c>
      <c r="H171">
        <v>1.5768605120956636</v>
      </c>
      <c r="I171">
        <v>2.1616983787316713</v>
      </c>
      <c r="J171">
        <v>2.1296208523233418</v>
      </c>
      <c r="K171">
        <v>3.8658564601519174</v>
      </c>
      <c r="L171">
        <f t="shared" si="12"/>
        <v>2.461008799171964</v>
      </c>
      <c r="M171" s="11">
        <f t="shared" si="13"/>
        <v>0.4967182774630735</v>
      </c>
      <c r="N171">
        <f t="shared" si="14"/>
        <v>-0.17437395115167006</v>
      </c>
      <c r="O171" t="str">
        <f t="shared" si="15"/>
        <v>accetto</v>
      </c>
      <c r="P171">
        <f t="shared" si="16"/>
        <v>-0.17494903050679844</v>
      </c>
      <c r="Q171" t="str">
        <f t="shared" si="17"/>
        <v>accetto</v>
      </c>
    </row>
    <row r="172" spans="1:17" ht="12.75">
      <c r="A172" t="s">
        <v>210</v>
      </c>
      <c r="B172">
        <v>3.399923214374212</v>
      </c>
      <c r="C172">
        <v>2.189940557459522</v>
      </c>
      <c r="D172">
        <v>3.070081706077872</v>
      </c>
      <c r="E172">
        <v>2.5163639357333523</v>
      </c>
      <c r="F172">
        <v>2.4369800364570438</v>
      </c>
      <c r="G172">
        <v>2.5746506091604715</v>
      </c>
      <c r="H172">
        <v>1.7078202312177382</v>
      </c>
      <c r="I172">
        <v>2.397050939980545</v>
      </c>
      <c r="J172">
        <v>1.7380946377670625</v>
      </c>
      <c r="K172">
        <v>1.3506368982916683</v>
      </c>
      <c r="L172">
        <f t="shared" si="12"/>
        <v>2.3381542766519487</v>
      </c>
      <c r="M172" s="11">
        <f t="shared" si="13"/>
        <v>0.3909495603180686</v>
      </c>
      <c r="N172">
        <f t="shared" si="14"/>
        <v>-0.723796078547735</v>
      </c>
      <c r="O172" t="str">
        <f t="shared" si="15"/>
        <v>accetto</v>
      </c>
      <c r="P172">
        <f t="shared" si="16"/>
        <v>-0.8185418024253649</v>
      </c>
      <c r="Q172" t="str">
        <f t="shared" si="17"/>
        <v>accetto</v>
      </c>
    </row>
    <row r="173" spans="1:17" ht="12.75">
      <c r="A173" t="s">
        <v>211</v>
      </c>
      <c r="B173">
        <v>1.5815327067548424</v>
      </c>
      <c r="C173">
        <v>2.9202209819959535</v>
      </c>
      <c r="D173">
        <v>3.001730360053898</v>
      </c>
      <c r="E173">
        <v>3.066718240411319</v>
      </c>
      <c r="F173">
        <v>1.6420059544202559</v>
      </c>
      <c r="G173">
        <v>3.6600322977710675</v>
      </c>
      <c r="H173">
        <v>2.367100500129027</v>
      </c>
      <c r="I173">
        <v>2.120781304410002</v>
      </c>
      <c r="J173">
        <v>2.5215047968561066</v>
      </c>
      <c r="K173">
        <v>2.9005675382541085</v>
      </c>
      <c r="L173">
        <f t="shared" si="12"/>
        <v>2.578219468105658</v>
      </c>
      <c r="M173" s="11">
        <f t="shared" si="13"/>
        <v>0.4373447253380157</v>
      </c>
      <c r="N173">
        <f t="shared" si="14"/>
        <v>0.3498080956962562</v>
      </c>
      <c r="O173" t="str">
        <f t="shared" si="15"/>
        <v>accetto</v>
      </c>
      <c r="P173">
        <f t="shared" si="16"/>
        <v>0.37402696384934303</v>
      </c>
      <c r="Q173" t="str">
        <f t="shared" si="17"/>
        <v>accetto</v>
      </c>
    </row>
    <row r="174" spans="1:17" ht="12.75">
      <c r="A174" t="s">
        <v>212</v>
      </c>
      <c r="B174">
        <v>1.3620424553846533</v>
      </c>
      <c r="C174">
        <v>1.9002934285435913</v>
      </c>
      <c r="D174">
        <v>3.0304661257605403</v>
      </c>
      <c r="E174">
        <v>1.2243718826812255</v>
      </c>
      <c r="F174">
        <v>2.967858556550027</v>
      </c>
      <c r="G174">
        <v>2.007618852589985</v>
      </c>
      <c r="H174">
        <v>0.8925721042214718</v>
      </c>
      <c r="I174">
        <v>4.273337431659456</v>
      </c>
      <c r="J174">
        <v>2.464960951718922</v>
      </c>
      <c r="K174">
        <v>2.191904454836049</v>
      </c>
      <c r="L174">
        <f t="shared" si="12"/>
        <v>2.231542624394592</v>
      </c>
      <c r="M174" s="11">
        <f t="shared" si="13"/>
        <v>1.0142838482296597</v>
      </c>
      <c r="N174">
        <f t="shared" si="14"/>
        <v>-1.2005778818297714</v>
      </c>
      <c r="O174" t="str">
        <f t="shared" si="15"/>
        <v>accetto</v>
      </c>
      <c r="P174">
        <f t="shared" si="16"/>
        <v>-0.8429379087282076</v>
      </c>
      <c r="Q174" t="str">
        <f t="shared" si="17"/>
        <v>accetto</v>
      </c>
    </row>
    <row r="175" spans="1:17" ht="12.75">
      <c r="A175" t="s">
        <v>213</v>
      </c>
      <c r="B175">
        <v>2.525455904349201</v>
      </c>
      <c r="C175">
        <v>2.0303897723965747</v>
      </c>
      <c r="D175">
        <v>1.8565892759556846</v>
      </c>
      <c r="E175">
        <v>2.3936054777800564</v>
      </c>
      <c r="F175">
        <v>2.679691384682883</v>
      </c>
      <c r="G175">
        <v>2.7034285773697775</v>
      </c>
      <c r="H175">
        <v>2.8467569109147917</v>
      </c>
      <c r="I175">
        <v>3.211908377609234</v>
      </c>
      <c r="J175">
        <v>2.6411120154659784</v>
      </c>
      <c r="K175">
        <v>2.0236917810166233</v>
      </c>
      <c r="L175">
        <f t="shared" si="12"/>
        <v>2.4912629477540804</v>
      </c>
      <c r="M175" s="11">
        <f t="shared" si="13"/>
        <v>0.17702486176304985</v>
      </c>
      <c r="N175">
        <f t="shared" si="14"/>
        <v>-0.039073285489686804</v>
      </c>
      <c r="O175" t="str">
        <f t="shared" si="15"/>
        <v>accetto</v>
      </c>
      <c r="P175">
        <f t="shared" si="16"/>
        <v>-0.06566709446924256</v>
      </c>
      <c r="Q175" t="str">
        <f t="shared" si="17"/>
        <v>accetto</v>
      </c>
    </row>
    <row r="176" spans="1:17" ht="12.75">
      <c r="A176" t="s">
        <v>214</v>
      </c>
      <c r="B176">
        <v>2.776688461003687</v>
      </c>
      <c r="C176">
        <v>2.566116538530423</v>
      </c>
      <c r="D176">
        <v>1.5844170554191805</v>
      </c>
      <c r="E176">
        <v>3.1106297959968288</v>
      </c>
      <c r="F176">
        <v>3.4135844800380255</v>
      </c>
      <c r="G176">
        <v>2.0912770221696064</v>
      </c>
      <c r="H176">
        <v>2.7768637084977854</v>
      </c>
      <c r="I176">
        <v>3.901825606371858</v>
      </c>
      <c r="J176">
        <v>2.1240876940578346</v>
      </c>
      <c r="K176">
        <v>1.7710025800533913</v>
      </c>
      <c r="L176">
        <f t="shared" si="12"/>
        <v>2.611649294213862</v>
      </c>
      <c r="M176" s="11">
        <f t="shared" si="13"/>
        <v>0.5426266718761276</v>
      </c>
      <c r="N176">
        <f t="shared" si="14"/>
        <v>0.499310823004139</v>
      </c>
      <c r="O176" t="str">
        <f t="shared" si="15"/>
        <v>accetto</v>
      </c>
      <c r="P176">
        <f t="shared" si="16"/>
        <v>0.4792977757272956</v>
      </c>
      <c r="Q176" t="str">
        <f t="shared" si="17"/>
        <v>accetto</v>
      </c>
    </row>
    <row r="177" spans="1:17" ht="12.75">
      <c r="A177" t="s">
        <v>215</v>
      </c>
      <c r="B177">
        <v>2.5838502987130596</v>
      </c>
      <c r="C177">
        <v>2.9961795162614635</v>
      </c>
      <c r="D177">
        <v>2.705233305003958</v>
      </c>
      <c r="E177">
        <v>1.0013734658787143</v>
      </c>
      <c r="F177">
        <v>1.518176718200266</v>
      </c>
      <c r="G177">
        <v>0.9606324429387314</v>
      </c>
      <c r="H177">
        <v>2.4644729919532438</v>
      </c>
      <c r="I177">
        <v>3.2468067455624805</v>
      </c>
      <c r="J177">
        <v>2.026605873521703</v>
      </c>
      <c r="K177">
        <v>2.5061931499749335</v>
      </c>
      <c r="L177">
        <f t="shared" si="12"/>
        <v>2.2009524508008553</v>
      </c>
      <c r="M177" s="11">
        <f t="shared" si="13"/>
        <v>0.6404094540458579</v>
      </c>
      <c r="N177">
        <f t="shared" si="14"/>
        <v>-1.3373812970280006</v>
      </c>
      <c r="O177" t="str">
        <f t="shared" si="15"/>
        <v>accetto</v>
      </c>
      <c r="P177">
        <f t="shared" si="16"/>
        <v>-1.1817112777795893</v>
      </c>
      <c r="Q177" t="str">
        <f t="shared" si="17"/>
        <v>accetto</v>
      </c>
    </row>
    <row r="178" spans="1:17" ht="12.75">
      <c r="A178" t="s">
        <v>216</v>
      </c>
      <c r="B178">
        <v>3.4163321678124703</v>
      </c>
      <c r="C178">
        <v>2.1084810204320092</v>
      </c>
      <c r="D178">
        <v>2.9322214159037685</v>
      </c>
      <c r="E178">
        <v>1.2639070742397962</v>
      </c>
      <c r="F178">
        <v>2.3472243795254144</v>
      </c>
      <c r="G178">
        <v>2.1039969354683308</v>
      </c>
      <c r="H178">
        <v>2.3813341337552174</v>
      </c>
      <c r="I178">
        <v>3.5997568064522056</v>
      </c>
      <c r="J178">
        <v>2.2653564676033966</v>
      </c>
      <c r="K178">
        <v>2.298825523425876</v>
      </c>
      <c r="L178">
        <f t="shared" si="12"/>
        <v>2.4717435924618485</v>
      </c>
      <c r="M178" s="11">
        <f t="shared" si="13"/>
        <v>0.46654919741559947</v>
      </c>
      <c r="N178">
        <f t="shared" si="14"/>
        <v>-0.1263664961104885</v>
      </c>
      <c r="O178" t="str">
        <f t="shared" si="15"/>
        <v>accetto</v>
      </c>
      <c r="P178">
        <f t="shared" si="16"/>
        <v>-0.13081821603632385</v>
      </c>
      <c r="Q178" t="str">
        <f t="shared" si="17"/>
        <v>accetto</v>
      </c>
    </row>
    <row r="179" spans="1:17" ht="12.75">
      <c r="A179" t="s">
        <v>217</v>
      </c>
      <c r="B179">
        <v>2.3879670102405726</v>
      </c>
      <c r="C179">
        <v>2.3211470700709924</v>
      </c>
      <c r="D179">
        <v>2.360653321676409</v>
      </c>
      <c r="E179">
        <v>2.317737782811946</v>
      </c>
      <c r="F179">
        <v>2.5348228025200115</v>
      </c>
      <c r="G179">
        <v>3.9270162278171483</v>
      </c>
      <c r="H179">
        <v>2.8964460065924413</v>
      </c>
      <c r="I179">
        <v>3.6421248978695075</v>
      </c>
      <c r="J179">
        <v>1.7057912189466151</v>
      </c>
      <c r="K179">
        <v>3.1527953077420534</v>
      </c>
      <c r="L179">
        <f t="shared" si="12"/>
        <v>2.7246501646287697</v>
      </c>
      <c r="M179" s="11">
        <f t="shared" si="13"/>
        <v>0.4609573079392359</v>
      </c>
      <c r="N179">
        <f t="shared" si="14"/>
        <v>1.004666078532896</v>
      </c>
      <c r="O179" t="str">
        <f t="shared" si="15"/>
        <v>accetto</v>
      </c>
      <c r="P179">
        <f t="shared" si="16"/>
        <v>1.0463485790995897</v>
      </c>
      <c r="Q179" t="str">
        <f t="shared" si="17"/>
        <v>accetto</v>
      </c>
    </row>
    <row r="180" spans="1:17" ht="12.75">
      <c r="A180" t="s">
        <v>218</v>
      </c>
      <c r="B180">
        <v>3.115908121897064</v>
      </c>
      <c r="C180">
        <v>3.1046826356237034</v>
      </c>
      <c r="D180">
        <v>1.3526594794620905</v>
      </c>
      <c r="E180">
        <v>3.116620366299685</v>
      </c>
      <c r="F180">
        <v>3.4455422271958014</v>
      </c>
      <c r="G180">
        <v>2.2756767764531105</v>
      </c>
      <c r="H180">
        <v>2.5713884333299575</v>
      </c>
      <c r="I180">
        <v>2.0126383266870107</v>
      </c>
      <c r="J180">
        <v>2.2613514996419326</v>
      </c>
      <c r="K180">
        <v>2.0878195016553036</v>
      </c>
      <c r="L180">
        <f t="shared" si="12"/>
        <v>2.534428736824566</v>
      </c>
      <c r="M180" s="11">
        <f t="shared" si="13"/>
        <v>0.4270640069392723</v>
      </c>
      <c r="N180">
        <f t="shared" si="14"/>
        <v>0.15396999183835935</v>
      </c>
      <c r="O180" t="str">
        <f t="shared" si="15"/>
        <v>accetto</v>
      </c>
      <c r="P180">
        <f t="shared" si="16"/>
        <v>0.16659984908331757</v>
      </c>
      <c r="Q180" t="str">
        <f t="shared" si="17"/>
        <v>accetto</v>
      </c>
    </row>
    <row r="181" spans="1:17" ht="12.75">
      <c r="A181" t="s">
        <v>219</v>
      </c>
      <c r="B181">
        <v>1.9624837800961359</v>
      </c>
      <c r="C181">
        <v>2.1209059069860814</v>
      </c>
      <c r="D181">
        <v>1.266640292037664</v>
      </c>
      <c r="E181">
        <v>2.3344088036037647</v>
      </c>
      <c r="F181">
        <v>2.5841228166052588</v>
      </c>
      <c r="G181">
        <v>3.0428025846799756</v>
      </c>
      <c r="H181">
        <v>2.52442773212465</v>
      </c>
      <c r="I181">
        <v>2.2734564389361367</v>
      </c>
      <c r="J181">
        <v>1.2232721644613775</v>
      </c>
      <c r="K181">
        <v>2.5012709462760085</v>
      </c>
      <c r="L181">
        <f t="shared" si="12"/>
        <v>2.1833791465807053</v>
      </c>
      <c r="M181" s="11">
        <f t="shared" si="13"/>
        <v>0.3291567286750797</v>
      </c>
      <c r="N181">
        <f t="shared" si="14"/>
        <v>-1.4159715026790793</v>
      </c>
      <c r="O181" t="str">
        <f t="shared" si="15"/>
        <v>accetto</v>
      </c>
      <c r="P181">
        <f t="shared" si="16"/>
        <v>-1.7451716383637508</v>
      </c>
      <c r="Q181" t="str">
        <f t="shared" si="17"/>
        <v>accetto</v>
      </c>
    </row>
    <row r="182" spans="1:17" ht="12.75">
      <c r="A182" t="s">
        <v>220</v>
      </c>
      <c r="B182">
        <v>2.9276006700501966</v>
      </c>
      <c r="C182">
        <v>3.0367219789673072</v>
      </c>
      <c r="D182">
        <v>1.7926560961132054</v>
      </c>
      <c r="E182">
        <v>3.0498751876757524</v>
      </c>
      <c r="F182">
        <v>1.1710259023675462</v>
      </c>
      <c r="G182">
        <v>1.7494037283495345</v>
      </c>
      <c r="H182">
        <v>1.5327206524352732</v>
      </c>
      <c r="I182">
        <v>2.1721537406961033</v>
      </c>
      <c r="J182">
        <v>1.902460709479783</v>
      </c>
      <c r="K182">
        <v>0.9824467365160672</v>
      </c>
      <c r="L182">
        <f t="shared" si="12"/>
        <v>2.031706540265077</v>
      </c>
      <c r="M182" s="11">
        <f t="shared" si="13"/>
        <v>0.5681470915778546</v>
      </c>
      <c r="N182">
        <f t="shared" si="14"/>
        <v>-2.094272018771697</v>
      </c>
      <c r="O182" t="str">
        <f t="shared" si="15"/>
        <v>accetto</v>
      </c>
      <c r="P182">
        <f t="shared" si="16"/>
        <v>-1.9646613362524135</v>
      </c>
      <c r="Q182" t="str">
        <f t="shared" si="17"/>
        <v>accetto</v>
      </c>
    </row>
    <row r="183" spans="1:17" ht="12.75">
      <c r="A183" t="s">
        <v>221</v>
      </c>
      <c r="B183">
        <v>1.60395473934841</v>
      </c>
      <c r="C183">
        <v>1.4669980188227782</v>
      </c>
      <c r="D183">
        <v>2.4141882155731764</v>
      </c>
      <c r="E183">
        <v>1.0498511029618385</v>
      </c>
      <c r="F183">
        <v>3.912398335924081</v>
      </c>
      <c r="G183">
        <v>2.0570354303754357</v>
      </c>
      <c r="H183">
        <v>4.028003802122839</v>
      </c>
      <c r="I183">
        <v>2.2991068840815387</v>
      </c>
      <c r="J183">
        <v>1.356675701849781</v>
      </c>
      <c r="K183">
        <v>2.0405251871011387</v>
      </c>
      <c r="L183">
        <f t="shared" si="12"/>
        <v>2.2228737418161018</v>
      </c>
      <c r="M183" s="11">
        <f t="shared" si="13"/>
        <v>1.0329826606053187</v>
      </c>
      <c r="N183">
        <f t="shared" si="14"/>
        <v>-1.2393463032987078</v>
      </c>
      <c r="O183" t="str">
        <f t="shared" si="15"/>
        <v>accetto</v>
      </c>
      <c r="P183">
        <f t="shared" si="16"/>
        <v>-0.8622459478452036</v>
      </c>
      <c r="Q183" t="str">
        <f t="shared" si="17"/>
        <v>accetto</v>
      </c>
    </row>
    <row r="184" spans="1:17" ht="12.75">
      <c r="A184" t="s">
        <v>222</v>
      </c>
      <c r="B184">
        <v>1.445945810678495</v>
      </c>
      <c r="C184">
        <v>3.0801721030775298</v>
      </c>
      <c r="D184">
        <v>2.234140708688983</v>
      </c>
      <c r="E184">
        <v>2.2145298709892813</v>
      </c>
      <c r="F184">
        <v>1.974537270584733</v>
      </c>
      <c r="G184">
        <v>3.5506167659968924</v>
      </c>
      <c r="H184">
        <v>2.4575386576225355</v>
      </c>
      <c r="I184">
        <v>1.890468314447844</v>
      </c>
      <c r="J184">
        <v>2.592191436322082</v>
      </c>
      <c r="K184">
        <v>2.9388261563235574</v>
      </c>
      <c r="L184">
        <f t="shared" si="12"/>
        <v>2.4378967094731934</v>
      </c>
      <c r="M184" s="11">
        <f t="shared" si="13"/>
        <v>0.39061580447761596</v>
      </c>
      <c r="N184">
        <f t="shared" si="14"/>
        <v>-0.2777343584887167</v>
      </c>
      <c r="O184" t="str">
        <f t="shared" si="15"/>
        <v>accetto</v>
      </c>
      <c r="P184">
        <f t="shared" si="16"/>
        <v>-0.31422425573506074</v>
      </c>
      <c r="Q184" t="str">
        <f t="shared" si="17"/>
        <v>accetto</v>
      </c>
    </row>
    <row r="185" spans="1:17" ht="12.75">
      <c r="A185" t="s">
        <v>223</v>
      </c>
      <c r="B185">
        <v>2.605464424281081</v>
      </c>
      <c r="C185">
        <v>1.5409267369295776</v>
      </c>
      <c r="D185">
        <v>2.7408254279453104</v>
      </c>
      <c r="E185">
        <v>2.7482911319714276</v>
      </c>
      <c r="F185">
        <v>1.606845519113449</v>
      </c>
      <c r="G185">
        <v>2.617074972708906</v>
      </c>
      <c r="H185">
        <v>1.9379668164492614</v>
      </c>
      <c r="I185">
        <v>3.134945787746801</v>
      </c>
      <c r="J185">
        <v>3.51783101462388</v>
      </c>
      <c r="K185">
        <v>2.867714260323737</v>
      </c>
      <c r="L185">
        <f t="shared" si="12"/>
        <v>2.531788609209343</v>
      </c>
      <c r="M185" s="11">
        <f t="shared" si="13"/>
        <v>0.41579412947326155</v>
      </c>
      <c r="N185">
        <f t="shared" si="14"/>
        <v>0.14216298220453413</v>
      </c>
      <c r="O185" t="str">
        <f t="shared" si="15"/>
        <v>accetto</v>
      </c>
      <c r="P185">
        <f t="shared" si="16"/>
        <v>0.15589505901963294</v>
      </c>
      <c r="Q185" t="str">
        <f t="shared" si="17"/>
        <v>accetto</v>
      </c>
    </row>
    <row r="186" spans="1:17" ht="12.75">
      <c r="A186" t="s">
        <v>224</v>
      </c>
      <c r="B186">
        <v>1.1004831587797526</v>
      </c>
      <c r="C186">
        <v>2.9810704490523676</v>
      </c>
      <c r="D186">
        <v>1.161089851784709</v>
      </c>
      <c r="E186">
        <v>2.6659248097450927</v>
      </c>
      <c r="F186">
        <v>3.3271890732225984</v>
      </c>
      <c r="G186">
        <v>1.5880329417882422</v>
      </c>
      <c r="H186">
        <v>2.825018182770691</v>
      </c>
      <c r="I186">
        <v>2.1550116417779464</v>
      </c>
      <c r="J186">
        <v>2.5732373747814563</v>
      </c>
      <c r="K186">
        <v>1.9067004126168285</v>
      </c>
      <c r="L186">
        <f t="shared" si="12"/>
        <v>2.2283757896319685</v>
      </c>
      <c r="M186" s="11">
        <f t="shared" si="13"/>
        <v>0.596715339414368</v>
      </c>
      <c r="N186">
        <f t="shared" si="14"/>
        <v>-1.2147403974352433</v>
      </c>
      <c r="O186" t="str">
        <f t="shared" si="15"/>
        <v>accetto</v>
      </c>
      <c r="P186">
        <f t="shared" si="16"/>
        <v>-1.1119490182424612</v>
      </c>
      <c r="Q186" t="str">
        <f t="shared" si="17"/>
        <v>accetto</v>
      </c>
    </row>
    <row r="187" spans="1:17" ht="12.75">
      <c r="A187" t="s">
        <v>225</v>
      </c>
      <c r="B187">
        <v>2.3817730563780515</v>
      </c>
      <c r="C187">
        <v>3.277557053563669</v>
      </c>
      <c r="D187">
        <v>2.3119160289024876</v>
      </c>
      <c r="E187">
        <v>1.911533384793529</v>
      </c>
      <c r="F187">
        <v>2.45304010268228</v>
      </c>
      <c r="G187">
        <v>2.317961263561301</v>
      </c>
      <c r="H187">
        <v>2.4244241162261915</v>
      </c>
      <c r="I187">
        <v>1.7368373575800433</v>
      </c>
      <c r="J187">
        <v>3.5428512119005973</v>
      </c>
      <c r="K187">
        <v>2.1178422913897066</v>
      </c>
      <c r="L187">
        <f t="shared" si="12"/>
        <v>2.4475735866977857</v>
      </c>
      <c r="M187" s="11">
        <f t="shared" si="13"/>
        <v>0.3144234735500583</v>
      </c>
      <c r="N187">
        <f t="shared" si="14"/>
        <v>-0.23445804792050087</v>
      </c>
      <c r="O187" t="str">
        <f t="shared" si="15"/>
        <v>accetto</v>
      </c>
      <c r="P187">
        <f t="shared" si="16"/>
        <v>-0.29566006383322574</v>
      </c>
      <c r="Q187" t="str">
        <f t="shared" si="17"/>
        <v>accetto</v>
      </c>
    </row>
    <row r="188" spans="1:17" ht="12.75">
      <c r="A188" t="s">
        <v>226</v>
      </c>
      <c r="B188">
        <v>2.9937606185103505</v>
      </c>
      <c r="C188">
        <v>3.523040206191581</v>
      </c>
      <c r="D188">
        <v>2.61307402418538</v>
      </c>
      <c r="E188">
        <v>2.0749291641880063</v>
      </c>
      <c r="F188">
        <v>2.7113340079063164</v>
      </c>
      <c r="G188">
        <v>2.7401951800766255</v>
      </c>
      <c r="H188">
        <v>2.565790160169854</v>
      </c>
      <c r="I188">
        <v>1.9174017641830687</v>
      </c>
      <c r="J188">
        <v>3.2785490508467774</v>
      </c>
      <c r="K188">
        <v>4.003771414681978</v>
      </c>
      <c r="L188">
        <f t="shared" si="12"/>
        <v>2.842184559093994</v>
      </c>
      <c r="M188" s="11">
        <f t="shared" si="13"/>
        <v>0.40295010740301507</v>
      </c>
      <c r="N188">
        <f t="shared" si="14"/>
        <v>1.530295869969928</v>
      </c>
      <c r="O188" t="str">
        <f t="shared" si="15"/>
        <v>accetto</v>
      </c>
      <c r="P188">
        <f t="shared" si="16"/>
        <v>1.7046482241966554</v>
      </c>
      <c r="Q188" t="str">
        <f t="shared" si="17"/>
        <v>accetto</v>
      </c>
    </row>
    <row r="189" spans="1:17" ht="12.75">
      <c r="A189" t="s">
        <v>227</v>
      </c>
      <c r="B189">
        <v>2.6299829957031307</v>
      </c>
      <c r="C189">
        <v>2.9836637904099916</v>
      </c>
      <c r="D189">
        <v>2.5100341248685254</v>
      </c>
      <c r="E189">
        <v>2.4088455786659324</v>
      </c>
      <c r="F189">
        <v>2.0833241622653986</v>
      </c>
      <c r="G189">
        <v>2.5565052585329795</v>
      </c>
      <c r="H189">
        <v>3.393154480886551</v>
      </c>
      <c r="I189">
        <v>3.291067188361012</v>
      </c>
      <c r="J189">
        <v>3.4674176162297954</v>
      </c>
      <c r="K189">
        <v>3.467832422225001</v>
      </c>
      <c r="L189">
        <f t="shared" si="12"/>
        <v>2.879182761814832</v>
      </c>
      <c r="M189" s="11">
        <f t="shared" si="13"/>
        <v>0.2549289608739558</v>
      </c>
      <c r="N189">
        <f t="shared" si="14"/>
        <v>1.695756862628151</v>
      </c>
      <c r="O189" t="str">
        <f t="shared" si="15"/>
        <v>rifiuto</v>
      </c>
      <c r="P189">
        <f t="shared" si="16"/>
        <v>2.3748653858430337</v>
      </c>
      <c r="Q189" t="str">
        <f t="shared" si="17"/>
        <v>rifiuto</v>
      </c>
    </row>
    <row r="190" spans="1:17" ht="12.75">
      <c r="A190" t="s">
        <v>228</v>
      </c>
      <c r="B190">
        <v>3.581627533576466</v>
      </c>
      <c r="C190">
        <v>4.151249415954226</v>
      </c>
      <c r="D190">
        <v>2.3227660996724353</v>
      </c>
      <c r="E190">
        <v>1.7889887609385369</v>
      </c>
      <c r="F190">
        <v>2.169501715544584</v>
      </c>
      <c r="G190">
        <v>3.211908377609234</v>
      </c>
      <c r="H190">
        <v>3.153541315423354</v>
      </c>
      <c r="I190">
        <v>4.379090451584489</v>
      </c>
      <c r="J190">
        <v>2.2717473739248817</v>
      </c>
      <c r="K190">
        <v>2.2158795982488755</v>
      </c>
      <c r="L190">
        <f t="shared" si="12"/>
        <v>2.924630064247708</v>
      </c>
      <c r="M190" s="11">
        <f t="shared" si="13"/>
        <v>0.8152609080319608</v>
      </c>
      <c r="N190">
        <f t="shared" si="14"/>
        <v>1.899003377895957</v>
      </c>
      <c r="O190" t="str">
        <f t="shared" si="15"/>
        <v>rifiuto</v>
      </c>
      <c r="P190">
        <f t="shared" si="16"/>
        <v>1.4871762125880152</v>
      </c>
      <c r="Q190" t="str">
        <f t="shared" si="17"/>
        <v>accetto</v>
      </c>
    </row>
    <row r="191" spans="1:17" ht="12.75">
      <c r="A191" t="s">
        <v>229</v>
      </c>
      <c r="B191">
        <v>1.9760341092728595</v>
      </c>
      <c r="C191">
        <v>2.260263035848311</v>
      </c>
      <c r="D191">
        <v>2.527729298446957</v>
      </c>
      <c r="E191">
        <v>1.3351604544550355</v>
      </c>
      <c r="F191">
        <v>0.9328565190116933</v>
      </c>
      <c r="G191">
        <v>2.3473907842560493</v>
      </c>
      <c r="H191">
        <v>3.2822276404476725</v>
      </c>
      <c r="I191">
        <v>2.4214859070934835</v>
      </c>
      <c r="J191">
        <v>2.738419392395599</v>
      </c>
      <c r="K191">
        <v>2.3806757498209663</v>
      </c>
      <c r="L191">
        <f t="shared" si="12"/>
        <v>2.2202242891048627</v>
      </c>
      <c r="M191" s="11">
        <f t="shared" si="13"/>
        <v>0.4528049504183984</v>
      </c>
      <c r="N191">
        <f t="shared" si="14"/>
        <v>-1.2511950160297112</v>
      </c>
      <c r="O191" t="str">
        <f t="shared" si="15"/>
        <v>accetto</v>
      </c>
      <c r="P191">
        <f t="shared" si="16"/>
        <v>-1.3147840436655047</v>
      </c>
      <c r="Q191" t="str">
        <f t="shared" si="17"/>
        <v>accetto</v>
      </c>
    </row>
    <row r="192" spans="1:17" ht="12.75">
      <c r="A192" t="s">
        <v>230</v>
      </c>
      <c r="B192">
        <v>1.1967085030164526</v>
      </c>
      <c r="C192">
        <v>2.978346877905551</v>
      </c>
      <c r="D192">
        <v>3.842833119642819</v>
      </c>
      <c r="E192">
        <v>3.448593784478362</v>
      </c>
      <c r="F192">
        <v>2.7143903885144027</v>
      </c>
      <c r="G192">
        <v>2.378864591086085</v>
      </c>
      <c r="H192">
        <v>1.6774043404529948</v>
      </c>
      <c r="I192">
        <v>2.1658769864120586</v>
      </c>
      <c r="J192">
        <v>2.443385412755106</v>
      </c>
      <c r="K192">
        <v>2.8507892110542343</v>
      </c>
      <c r="L192">
        <f t="shared" si="12"/>
        <v>2.5697193215318066</v>
      </c>
      <c r="M192" s="11">
        <f t="shared" si="13"/>
        <v>0.6174449660332691</v>
      </c>
      <c r="N192">
        <f t="shared" si="14"/>
        <v>0.3117942845805686</v>
      </c>
      <c r="O192" t="str">
        <f t="shared" si="15"/>
        <v>accetto</v>
      </c>
      <c r="P192">
        <f t="shared" si="16"/>
        <v>0.28057826479344433</v>
      </c>
      <c r="Q192" t="str">
        <f t="shared" si="17"/>
        <v>accetto</v>
      </c>
    </row>
    <row r="193" spans="1:17" ht="12.75">
      <c r="A193" t="s">
        <v>231</v>
      </c>
      <c r="B193">
        <v>3.2546960983472673</v>
      </c>
      <c r="C193">
        <v>3.1357561064351103</v>
      </c>
      <c r="D193">
        <v>1.8677215112688828</v>
      </c>
      <c r="E193">
        <v>3.7800559301513204</v>
      </c>
      <c r="F193">
        <v>2.64381709719828</v>
      </c>
      <c r="G193">
        <v>2.520314239338859</v>
      </c>
      <c r="H193">
        <v>3.8321510613786813</v>
      </c>
      <c r="I193">
        <v>2.6489016861899017</v>
      </c>
      <c r="J193">
        <v>1.2978536392893147</v>
      </c>
      <c r="K193">
        <v>2.4141882155731764</v>
      </c>
      <c r="L193">
        <f t="shared" si="12"/>
        <v>2.7395455585170794</v>
      </c>
      <c r="M193" s="11">
        <f t="shared" si="13"/>
        <v>0.6342960307189619</v>
      </c>
      <c r="N193">
        <f t="shared" si="14"/>
        <v>1.0712803051046864</v>
      </c>
      <c r="O193" t="str">
        <f t="shared" si="15"/>
        <v>accetto</v>
      </c>
      <c r="P193">
        <f t="shared" si="16"/>
        <v>0.9511349186330731</v>
      </c>
      <c r="Q193" t="str">
        <f t="shared" si="17"/>
        <v>accetto</v>
      </c>
    </row>
    <row r="194" spans="1:17" ht="12.75">
      <c r="A194" t="s">
        <v>232</v>
      </c>
      <c r="B194">
        <v>2.08717880324798</v>
      </c>
      <c r="C194">
        <v>3.3433825847873777</v>
      </c>
      <c r="D194">
        <v>2.6816472431835336</v>
      </c>
      <c r="E194">
        <v>3.9895458199316636</v>
      </c>
      <c r="F194">
        <v>2.2608362076982758</v>
      </c>
      <c r="G194">
        <v>2.933264861992484</v>
      </c>
      <c r="H194">
        <v>2.0880124346763296</v>
      </c>
      <c r="I194">
        <v>2.764002310983642</v>
      </c>
      <c r="J194">
        <v>1.9537037198642793</v>
      </c>
      <c r="K194">
        <v>3.173707639446093</v>
      </c>
      <c r="L194">
        <f t="shared" si="12"/>
        <v>2.727528162581166</v>
      </c>
      <c r="M194" s="11">
        <f t="shared" si="13"/>
        <v>0.4280486323640626</v>
      </c>
      <c r="N194">
        <f t="shared" si="14"/>
        <v>1.0175368766542217</v>
      </c>
      <c r="O194" t="str">
        <f t="shared" si="15"/>
        <v>accetto</v>
      </c>
      <c r="P194">
        <f t="shared" si="16"/>
        <v>1.0997364071536597</v>
      </c>
      <c r="Q194" t="str">
        <f t="shared" si="17"/>
        <v>accetto</v>
      </c>
    </row>
    <row r="195" spans="1:17" ht="12.75">
      <c r="A195" t="s">
        <v>233</v>
      </c>
      <c r="B195">
        <v>2.440563767322601</v>
      </c>
      <c r="C195">
        <v>2.0551913122494625</v>
      </c>
      <c r="D195">
        <v>3.5084705475537703</v>
      </c>
      <c r="E195">
        <v>2.980388752378076</v>
      </c>
      <c r="F195">
        <v>2.4426804033407734</v>
      </c>
      <c r="G195">
        <v>2.2767001253521357</v>
      </c>
      <c r="H195">
        <v>4.34611176719045</v>
      </c>
      <c r="I195">
        <v>1.391085306149762</v>
      </c>
      <c r="J195">
        <v>2.9606115099477393</v>
      </c>
      <c r="K195">
        <v>2.7961248550968776</v>
      </c>
      <c r="L195">
        <f t="shared" si="12"/>
        <v>2.719792834658165</v>
      </c>
      <c r="M195" s="11">
        <f t="shared" si="13"/>
        <v>0.6618784944171918</v>
      </c>
      <c r="N195">
        <f t="shared" si="14"/>
        <v>0.9829434385260565</v>
      </c>
      <c r="O195" t="str">
        <f t="shared" si="15"/>
        <v>accetto</v>
      </c>
      <c r="P195">
        <f t="shared" si="16"/>
        <v>0.8543275173949374</v>
      </c>
      <c r="Q195" t="str">
        <f t="shared" si="17"/>
        <v>accetto</v>
      </c>
    </row>
    <row r="196" spans="1:17" ht="12.75">
      <c r="A196" t="s">
        <v>234</v>
      </c>
      <c r="B196">
        <v>2.8965095137118624</v>
      </c>
      <c r="C196">
        <v>2.4211595287329146</v>
      </c>
      <c r="D196">
        <v>1.5049575907096369</v>
      </c>
      <c r="E196">
        <v>2.576772872391757</v>
      </c>
      <c r="F196">
        <v>3.7178125220179936</v>
      </c>
      <c r="G196">
        <v>2.2544107342105235</v>
      </c>
      <c r="H196">
        <v>2.506517920560327</v>
      </c>
      <c r="I196">
        <v>2.6466347231928466</v>
      </c>
      <c r="J196">
        <v>2.7324730359100613</v>
      </c>
      <c r="K196">
        <v>3.1570317953287486</v>
      </c>
      <c r="L196">
        <f t="shared" si="12"/>
        <v>2.641428023676667</v>
      </c>
      <c r="M196" s="11">
        <f t="shared" si="13"/>
        <v>0.3344533744301859</v>
      </c>
      <c r="N196">
        <f t="shared" si="14"/>
        <v>0.6324853497289551</v>
      </c>
      <c r="O196" t="str">
        <f t="shared" si="15"/>
        <v>accetto</v>
      </c>
      <c r="P196">
        <f t="shared" si="16"/>
        <v>0.7733350273730998</v>
      </c>
      <c r="Q196" t="str">
        <f t="shared" si="17"/>
        <v>accetto</v>
      </c>
    </row>
    <row r="197" spans="1:17" ht="12.75">
      <c r="A197" t="s">
        <v>235</v>
      </c>
      <c r="B197">
        <v>1.8826673892976942</v>
      </c>
      <c r="C197">
        <v>3.271545582183535</v>
      </c>
      <c r="D197">
        <v>1.7213528748675344</v>
      </c>
      <c r="E197">
        <v>1.707617651545661</v>
      </c>
      <c r="F197">
        <v>1.8496854893533055</v>
      </c>
      <c r="G197">
        <v>4.163905822133529</v>
      </c>
      <c r="H197">
        <v>0.8771374625393946</v>
      </c>
      <c r="I197">
        <v>1.683439928460757</v>
      </c>
      <c r="J197">
        <v>1.7401220422630104</v>
      </c>
      <c r="K197">
        <v>3.34547912361586</v>
      </c>
      <c r="L197">
        <f t="shared" si="12"/>
        <v>2.224295336626028</v>
      </c>
      <c r="M197" s="11">
        <f t="shared" si="13"/>
        <v>1.0260674253242774</v>
      </c>
      <c r="N197">
        <f t="shared" si="14"/>
        <v>-1.2329887380357956</v>
      </c>
      <c r="O197" t="str">
        <f t="shared" si="15"/>
        <v>accetto</v>
      </c>
      <c r="P197">
        <f t="shared" si="16"/>
        <v>-0.8607086386796541</v>
      </c>
      <c r="Q197" t="str">
        <f t="shared" si="17"/>
        <v>accetto</v>
      </c>
    </row>
    <row r="198" spans="1:17" ht="12.75">
      <c r="A198" t="s">
        <v>236</v>
      </c>
      <c r="B198">
        <v>1.8485278912271497</v>
      </c>
      <c r="C198">
        <v>2.5170134769041397</v>
      </c>
      <c r="D198">
        <v>1.1155062100169744</v>
      </c>
      <c r="E198">
        <v>4.380942608586338</v>
      </c>
      <c r="F198">
        <v>3.395562928099025</v>
      </c>
      <c r="G198">
        <v>1.770910936868404</v>
      </c>
      <c r="H198">
        <v>3.138109889291627</v>
      </c>
      <c r="I198">
        <v>1.731195674490209</v>
      </c>
      <c r="J198">
        <v>3.5031134406699493</v>
      </c>
      <c r="K198">
        <v>2.903492081297827</v>
      </c>
      <c r="L198">
        <f aca="true" t="shared" si="18" ref="L198:L261">AVERAGE(B198:K198)</f>
        <v>2.6304375137451643</v>
      </c>
      <c r="M198" s="11">
        <f aca="true" t="shared" si="19" ref="M198:M261">VAR(B198:K198)</f>
        <v>1.0233582938558625</v>
      </c>
      <c r="N198">
        <f aca="true" t="shared" si="20" ref="N198:N261">(L198-$C$1)/($C$2/10)^0.5</f>
        <v>0.5833342951005013</v>
      </c>
      <c r="O198" t="str">
        <f aca="true" t="shared" si="21" ref="O198:O261">IF(N198&lt;$G$1,"accetto","rifiuto")</f>
        <v>accetto</v>
      </c>
      <c r="P198">
        <f aca="true" t="shared" si="22" ref="P198:P261">(L198-$C$1)/(M198/10)^0.5</f>
        <v>0.40774501047487904</v>
      </c>
      <c r="Q198" t="str">
        <f aca="true" t="shared" si="23" ref="Q198:Q261">IF(P198&lt;$G$2,"accetto","rifiuto")</f>
        <v>accetto</v>
      </c>
    </row>
    <row r="199" spans="1:17" ht="12.75">
      <c r="A199" t="s">
        <v>237</v>
      </c>
      <c r="B199">
        <v>1.9652234289947046</v>
      </c>
      <c r="C199">
        <v>2.598358861894212</v>
      </c>
      <c r="D199">
        <v>3.4292618957715604</v>
      </c>
      <c r="E199">
        <v>2.6573738574757044</v>
      </c>
      <c r="F199">
        <v>2.6120329897594274</v>
      </c>
      <c r="G199">
        <v>2.3297350011694107</v>
      </c>
      <c r="H199">
        <v>2.6407816176674714</v>
      </c>
      <c r="I199">
        <v>2.427035143110743</v>
      </c>
      <c r="J199">
        <v>2.693974859339505</v>
      </c>
      <c r="K199">
        <v>2.1416671078236504</v>
      </c>
      <c r="L199">
        <f t="shared" si="18"/>
        <v>2.549544476300639</v>
      </c>
      <c r="M199" s="11">
        <f t="shared" si="19"/>
        <v>0.1546801888607108</v>
      </c>
      <c r="N199">
        <f t="shared" si="20"/>
        <v>0.22156963383571207</v>
      </c>
      <c r="O199" t="str">
        <f t="shared" si="21"/>
        <v>accetto</v>
      </c>
      <c r="P199">
        <f t="shared" si="22"/>
        <v>0.3983619919428891</v>
      </c>
      <c r="Q199" t="str">
        <f t="shared" si="23"/>
        <v>accetto</v>
      </c>
    </row>
    <row r="200" spans="1:17" ht="12.75">
      <c r="A200" t="s">
        <v>238</v>
      </c>
      <c r="B200">
        <v>2.9456005170243316</v>
      </c>
      <c r="C200">
        <v>2.490235981360911</v>
      </c>
      <c r="D200">
        <v>2.9119232543166618</v>
      </c>
      <c r="E200">
        <v>1.6181417474945192</v>
      </c>
      <c r="F200">
        <v>2.599833995617473</v>
      </c>
      <c r="G200">
        <v>2.4835275394423206</v>
      </c>
      <c r="H200">
        <v>0.36240502464352176</v>
      </c>
      <c r="I200">
        <v>2.542786112962858</v>
      </c>
      <c r="J200">
        <v>2.127634446094362</v>
      </c>
      <c r="K200">
        <v>3.497962129008556</v>
      </c>
      <c r="L200">
        <f t="shared" si="18"/>
        <v>2.3580050747965515</v>
      </c>
      <c r="M200" s="11">
        <f t="shared" si="19"/>
        <v>0.7400388810440125</v>
      </c>
      <c r="N200">
        <f t="shared" si="20"/>
        <v>-0.6350206104298179</v>
      </c>
      <c r="O200" t="str">
        <f t="shared" si="21"/>
        <v>accetto</v>
      </c>
      <c r="P200">
        <f t="shared" si="22"/>
        <v>-0.5219700138820346</v>
      </c>
      <c r="Q200" t="str">
        <f t="shared" si="23"/>
        <v>accetto</v>
      </c>
    </row>
    <row r="201" spans="1:17" ht="12.75">
      <c r="A201" t="s">
        <v>239</v>
      </c>
      <c r="B201">
        <v>3.047973993531059</v>
      </c>
      <c r="C201">
        <v>3.1709020717653402</v>
      </c>
      <c r="D201">
        <v>3.390041828147332</v>
      </c>
      <c r="E201">
        <v>2.092236060061623</v>
      </c>
      <c r="F201">
        <v>1.9018417160373247</v>
      </c>
      <c r="G201">
        <v>1.9165657210919562</v>
      </c>
      <c r="H201">
        <v>2.4526060033849717</v>
      </c>
      <c r="I201">
        <v>2.7655112079855826</v>
      </c>
      <c r="J201">
        <v>1.8478670956301357</v>
      </c>
      <c r="K201">
        <v>3.7913585896330915</v>
      </c>
      <c r="L201">
        <f t="shared" si="18"/>
        <v>2.6376904287268417</v>
      </c>
      <c r="M201" s="11">
        <f t="shared" si="19"/>
        <v>0.48700667192908514</v>
      </c>
      <c r="N201">
        <f t="shared" si="20"/>
        <v>0.6157703169686156</v>
      </c>
      <c r="O201" t="str">
        <f t="shared" si="21"/>
        <v>accetto</v>
      </c>
      <c r="P201">
        <f t="shared" si="22"/>
        <v>0.6239306158419523</v>
      </c>
      <c r="Q201" t="str">
        <f t="shared" si="23"/>
        <v>accetto</v>
      </c>
    </row>
    <row r="202" spans="1:17" ht="12.75">
      <c r="A202" t="s">
        <v>240</v>
      </c>
      <c r="B202">
        <v>2.212768553284832</v>
      </c>
      <c r="C202">
        <v>3.1570317953287486</v>
      </c>
      <c r="D202">
        <v>2.609021626856247</v>
      </c>
      <c r="E202">
        <v>2.0668010567897</v>
      </c>
      <c r="F202">
        <v>2.463173909611669</v>
      </c>
      <c r="G202">
        <v>1.2761840454777484</v>
      </c>
      <c r="H202">
        <v>2.8582717967196913</v>
      </c>
      <c r="I202">
        <v>2.4818498260469823</v>
      </c>
      <c r="J202">
        <v>1.1958177955693827</v>
      </c>
      <c r="K202">
        <v>2.5907725747299537</v>
      </c>
      <c r="L202">
        <f t="shared" si="18"/>
        <v>2.2911692980414955</v>
      </c>
      <c r="M202" s="11">
        <f t="shared" si="19"/>
        <v>0.4016153051181648</v>
      </c>
      <c r="N202">
        <f t="shared" si="20"/>
        <v>-0.9339192907364291</v>
      </c>
      <c r="O202" t="str">
        <f t="shared" si="21"/>
        <v>accetto</v>
      </c>
      <c r="P202">
        <f t="shared" si="22"/>
        <v>-1.0420515905954355</v>
      </c>
      <c r="Q202" t="str">
        <f t="shared" si="23"/>
        <v>accetto</v>
      </c>
    </row>
    <row r="203" spans="1:17" ht="12.75">
      <c r="A203" t="s">
        <v>241</v>
      </c>
      <c r="B203">
        <v>1.9955524998999863</v>
      </c>
      <c r="C203">
        <v>3.412340062052408</v>
      </c>
      <c r="D203">
        <v>3.355177223472765</v>
      </c>
      <c r="E203">
        <v>1.3897894393585375</v>
      </c>
      <c r="F203">
        <v>2.4889377029069237</v>
      </c>
      <c r="G203">
        <v>3.210832776017014</v>
      </c>
      <c r="H203">
        <v>3.1300227801602887</v>
      </c>
      <c r="I203">
        <v>2.314883981875937</v>
      </c>
      <c r="J203">
        <v>0.947648050623684</v>
      </c>
      <c r="K203">
        <v>4.384698371395643</v>
      </c>
      <c r="L203">
        <f t="shared" si="18"/>
        <v>2.6629882887763188</v>
      </c>
      <c r="M203" s="11">
        <f t="shared" si="19"/>
        <v>1.0759513553716573</v>
      </c>
      <c r="N203">
        <f t="shared" si="20"/>
        <v>0.7289057864804296</v>
      </c>
      <c r="O203" t="str">
        <f t="shared" si="21"/>
        <v>accetto</v>
      </c>
      <c r="P203">
        <f t="shared" si="22"/>
        <v>0.49688979981039066</v>
      </c>
      <c r="Q203" t="str">
        <f t="shared" si="23"/>
        <v>accetto</v>
      </c>
    </row>
    <row r="204" spans="1:17" ht="12.75">
      <c r="A204" t="s">
        <v>242</v>
      </c>
      <c r="B204">
        <v>2.0066533835972677</v>
      </c>
      <c r="C204">
        <v>2.2090634353935457</v>
      </c>
      <c r="D204">
        <v>3.0672407673432645</v>
      </c>
      <c r="E204">
        <v>3.7294174432327054</v>
      </c>
      <c r="F204">
        <v>1.8607518058843198</v>
      </c>
      <c r="G204">
        <v>3.7789433497300706</v>
      </c>
      <c r="H204">
        <v>3.0572243280016664</v>
      </c>
      <c r="I204">
        <v>2.974951256735494</v>
      </c>
      <c r="J204">
        <v>2.1790655661743585</v>
      </c>
      <c r="K204">
        <v>2.4371424217497406</v>
      </c>
      <c r="L204">
        <f t="shared" si="18"/>
        <v>2.7300453757842433</v>
      </c>
      <c r="M204" s="11">
        <f t="shared" si="19"/>
        <v>0.4799352818504288</v>
      </c>
      <c r="N204">
        <f t="shared" si="20"/>
        <v>1.0287941963261042</v>
      </c>
      <c r="O204" t="str">
        <f t="shared" si="21"/>
        <v>accetto</v>
      </c>
      <c r="P204">
        <f t="shared" si="22"/>
        <v>1.0500794729432645</v>
      </c>
      <c r="Q204" t="str">
        <f t="shared" si="23"/>
        <v>accetto</v>
      </c>
    </row>
    <row r="205" spans="1:17" ht="12.75">
      <c r="A205" t="s">
        <v>243</v>
      </c>
      <c r="B205">
        <v>1.6664505681842456</v>
      </c>
      <c r="C205">
        <v>2.3372425073500835</v>
      </c>
      <c r="D205">
        <v>3.252213693476733</v>
      </c>
      <c r="E205">
        <v>3.1802078744794926</v>
      </c>
      <c r="F205">
        <v>2.7740050842362507</v>
      </c>
      <c r="G205">
        <v>2.2473895800203536</v>
      </c>
      <c r="H205">
        <v>1.069234440474247</v>
      </c>
      <c r="I205">
        <v>2.133771323938163</v>
      </c>
      <c r="J205">
        <v>2.056903592811068</v>
      </c>
      <c r="K205">
        <v>2.80767913139357</v>
      </c>
      <c r="L205">
        <f t="shared" si="18"/>
        <v>2.3525097796364207</v>
      </c>
      <c r="M205" s="11">
        <f t="shared" si="19"/>
        <v>0.4603749347495996</v>
      </c>
      <c r="N205">
        <f t="shared" si="20"/>
        <v>-0.6595963174987741</v>
      </c>
      <c r="O205" t="str">
        <f t="shared" si="21"/>
        <v>accetto</v>
      </c>
      <c r="P205">
        <f t="shared" si="22"/>
        <v>-0.6873966152633002</v>
      </c>
      <c r="Q205" t="str">
        <f t="shared" si="23"/>
        <v>accetto</v>
      </c>
    </row>
    <row r="206" spans="1:17" ht="12.75">
      <c r="A206" t="s">
        <v>244</v>
      </c>
      <c r="B206">
        <v>3.7170986698401975</v>
      </c>
      <c r="C206">
        <v>3.8732715192600153</v>
      </c>
      <c r="D206">
        <v>2.759310019134773</v>
      </c>
      <c r="E206">
        <v>3.2880397477060797</v>
      </c>
      <c r="F206">
        <v>3.1864203177565287</v>
      </c>
      <c r="G206">
        <v>2.5145246409329047</v>
      </c>
      <c r="H206">
        <v>3.0525135467382825</v>
      </c>
      <c r="I206">
        <v>2.5217757069731306</v>
      </c>
      <c r="J206">
        <v>3.1905040667015783</v>
      </c>
      <c r="K206">
        <v>2.160180638966267</v>
      </c>
      <c r="L206">
        <f t="shared" si="18"/>
        <v>3.0263638874009757</v>
      </c>
      <c r="M206" s="11">
        <f t="shared" si="19"/>
        <v>0.2949183367731807</v>
      </c>
      <c r="N206">
        <f t="shared" si="20"/>
        <v>2.3539708662592536</v>
      </c>
      <c r="O206" t="str">
        <f t="shared" si="21"/>
        <v>rifiuto</v>
      </c>
      <c r="P206">
        <f t="shared" si="22"/>
        <v>3.065033303105003</v>
      </c>
      <c r="Q206" t="str">
        <f t="shared" si="23"/>
        <v>rifiuto</v>
      </c>
    </row>
    <row r="207" spans="1:17" ht="12.75">
      <c r="A207" t="s">
        <v>245</v>
      </c>
      <c r="B207">
        <v>1.4514990661336924</v>
      </c>
      <c r="C207">
        <v>1.5988613075933245</v>
      </c>
      <c r="D207">
        <v>0.7782142715586815</v>
      </c>
      <c r="E207">
        <v>1.7156742129486702</v>
      </c>
      <c r="F207">
        <v>1.8010808380313392</v>
      </c>
      <c r="G207">
        <v>2.5639428264935304</v>
      </c>
      <c r="H207">
        <v>2.512090469317627</v>
      </c>
      <c r="I207">
        <v>2.3325180599977102</v>
      </c>
      <c r="J207">
        <v>2.4751936368215866</v>
      </c>
      <c r="K207">
        <v>3.020626541688216</v>
      </c>
      <c r="L207">
        <f t="shared" si="18"/>
        <v>2.024970123058438</v>
      </c>
      <c r="M207" s="11">
        <f t="shared" si="19"/>
        <v>0.4474471952849165</v>
      </c>
      <c r="N207">
        <f t="shared" si="20"/>
        <v>-2.124398192369386</v>
      </c>
      <c r="O207" t="str">
        <f t="shared" si="21"/>
        <v>accetto</v>
      </c>
      <c r="P207">
        <f t="shared" si="22"/>
        <v>-2.245691164512775</v>
      </c>
      <c r="Q207" t="str">
        <f t="shared" si="23"/>
        <v>accetto</v>
      </c>
    </row>
    <row r="208" spans="1:17" ht="12.75">
      <c r="A208" t="s">
        <v>246</v>
      </c>
      <c r="B208">
        <v>2.093639647789587</v>
      </c>
      <c r="C208">
        <v>2.2559043573482995</v>
      </c>
      <c r="D208">
        <v>2.702301526971951</v>
      </c>
      <c r="E208">
        <v>3.091148384198732</v>
      </c>
      <c r="F208">
        <v>2.9121804983446964</v>
      </c>
      <c r="G208">
        <v>1.9604595911505385</v>
      </c>
      <c r="H208">
        <v>2.1257067236592775</v>
      </c>
      <c r="I208">
        <v>2.7950621157060596</v>
      </c>
      <c r="J208">
        <v>2.0813916165047885</v>
      </c>
      <c r="K208">
        <v>2.2960070935437216</v>
      </c>
      <c r="L208">
        <f t="shared" si="18"/>
        <v>2.431380155521765</v>
      </c>
      <c r="M208" s="11">
        <f t="shared" si="19"/>
        <v>0.16366741305075452</v>
      </c>
      <c r="N208">
        <f t="shared" si="20"/>
        <v>-0.3068772737175936</v>
      </c>
      <c r="O208" t="str">
        <f t="shared" si="21"/>
        <v>accetto</v>
      </c>
      <c r="P208">
        <f t="shared" si="22"/>
        <v>-0.5363751147467074</v>
      </c>
      <c r="Q208" t="str">
        <f t="shared" si="23"/>
        <v>accetto</v>
      </c>
    </row>
    <row r="209" spans="1:17" ht="12.75">
      <c r="A209" t="s">
        <v>247</v>
      </c>
      <c r="B209">
        <v>2.4598691277390117</v>
      </c>
      <c r="C209">
        <v>2.6644239516190282</v>
      </c>
      <c r="D209">
        <v>2.769636759085188</v>
      </c>
      <c r="E209">
        <v>1.5602457634349776</v>
      </c>
      <c r="F209">
        <v>3.958213497317047</v>
      </c>
      <c r="G209">
        <v>4.026331715940614</v>
      </c>
      <c r="H209">
        <v>2.4759508989291135</v>
      </c>
      <c r="I209">
        <v>2.263583091585133</v>
      </c>
      <c r="J209">
        <v>2.0510963088781864</v>
      </c>
      <c r="K209">
        <v>2.2027529178308214</v>
      </c>
      <c r="L209">
        <f t="shared" si="18"/>
        <v>2.643210403235912</v>
      </c>
      <c r="M209" s="11">
        <f t="shared" si="19"/>
        <v>0.6202013678075404</v>
      </c>
      <c r="N209">
        <f t="shared" si="20"/>
        <v>0.6404563934413104</v>
      </c>
      <c r="O209" t="str">
        <f t="shared" si="21"/>
        <v>accetto</v>
      </c>
      <c r="P209">
        <f t="shared" si="22"/>
        <v>0.5750534425965385</v>
      </c>
      <c r="Q209" t="str">
        <f t="shared" si="23"/>
        <v>accetto</v>
      </c>
    </row>
    <row r="210" spans="1:17" ht="12.75">
      <c r="A210" t="s">
        <v>248</v>
      </c>
      <c r="B210">
        <v>1.921266855704289</v>
      </c>
      <c r="C210">
        <v>2.963692007183454</v>
      </c>
      <c r="D210">
        <v>3.514792319542721</v>
      </c>
      <c r="E210">
        <v>3.1347834024541044</v>
      </c>
      <c r="F210">
        <v>3.4753391245180865</v>
      </c>
      <c r="G210">
        <v>2.648735281459267</v>
      </c>
      <c r="H210">
        <v>2.132285739676263</v>
      </c>
      <c r="I210">
        <v>2.6829334633237067</v>
      </c>
      <c r="J210">
        <v>4.163056916841015</v>
      </c>
      <c r="K210">
        <v>2.4773046456266457</v>
      </c>
      <c r="L210">
        <f t="shared" si="18"/>
        <v>2.911418975632955</v>
      </c>
      <c r="M210" s="11">
        <f t="shared" si="19"/>
        <v>0.4664889359262234</v>
      </c>
      <c r="N210">
        <f t="shared" si="20"/>
        <v>1.8399215934972346</v>
      </c>
      <c r="O210" t="str">
        <f t="shared" si="21"/>
        <v>rifiuto</v>
      </c>
      <c r="P210">
        <f t="shared" si="22"/>
        <v>1.9048625548509381</v>
      </c>
      <c r="Q210" t="str">
        <f t="shared" si="23"/>
        <v>rifiuto</v>
      </c>
    </row>
    <row r="211" spans="1:17" ht="12.75">
      <c r="A211" t="s">
        <v>249</v>
      </c>
      <c r="B211">
        <v>3.4590732630704224</v>
      </c>
      <c r="C211">
        <v>2.8430397347096914</v>
      </c>
      <c r="D211">
        <v>2.19505328251671</v>
      </c>
      <c r="E211">
        <v>2.7493273430718546</v>
      </c>
      <c r="F211">
        <v>1.240292072466218</v>
      </c>
      <c r="G211">
        <v>2.016267075257474</v>
      </c>
      <c r="H211">
        <v>3.2204006460847268</v>
      </c>
      <c r="I211">
        <v>2.5156066736258254</v>
      </c>
      <c r="J211">
        <v>1.941742676448257</v>
      </c>
      <c r="K211">
        <v>2.1094898993544575</v>
      </c>
      <c r="L211">
        <f t="shared" si="18"/>
        <v>2.4290292666605637</v>
      </c>
      <c r="M211" s="11">
        <f t="shared" si="19"/>
        <v>0.438501955604853</v>
      </c>
      <c r="N211">
        <f t="shared" si="20"/>
        <v>-0.3173907683199803</v>
      </c>
      <c r="O211" t="str">
        <f t="shared" si="21"/>
        <v>accetto</v>
      </c>
      <c r="P211">
        <f t="shared" si="22"/>
        <v>-0.3389171342573233</v>
      </c>
      <c r="Q211" t="str">
        <f t="shared" si="23"/>
        <v>accetto</v>
      </c>
    </row>
    <row r="212" spans="1:17" ht="12.75">
      <c r="A212" t="s">
        <v>250</v>
      </c>
      <c r="B212">
        <v>1.754891065022548</v>
      </c>
      <c r="C212">
        <v>3.2104726343777656</v>
      </c>
      <c r="D212">
        <v>3.572312084211262</v>
      </c>
      <c r="E212">
        <v>2.8580869025745415</v>
      </c>
      <c r="F212">
        <v>1.3847506719594094</v>
      </c>
      <c r="G212">
        <v>2.130923150215267</v>
      </c>
      <c r="H212">
        <v>2.1544022949865393</v>
      </c>
      <c r="I212">
        <v>2.158359029692747</v>
      </c>
      <c r="J212">
        <v>3.440278371272143</v>
      </c>
      <c r="K212">
        <v>2.8642503087087334</v>
      </c>
      <c r="L212">
        <f t="shared" si="18"/>
        <v>2.5528726513020956</v>
      </c>
      <c r="M212" s="11">
        <f t="shared" si="19"/>
        <v>0.5492266406987104</v>
      </c>
      <c r="N212">
        <f t="shared" si="20"/>
        <v>0.23645368492425714</v>
      </c>
      <c r="O212" t="str">
        <f t="shared" si="21"/>
        <v>accetto</v>
      </c>
      <c r="P212">
        <f t="shared" si="22"/>
        <v>0.22560841333836928</v>
      </c>
      <c r="Q212" t="str">
        <f t="shared" si="23"/>
        <v>accetto</v>
      </c>
    </row>
    <row r="213" spans="1:17" ht="12.75">
      <c r="A213" t="s">
        <v>251</v>
      </c>
      <c r="B213">
        <v>0.9872764931424172</v>
      </c>
      <c r="C213">
        <v>2.1699237565280782</v>
      </c>
      <c r="D213">
        <v>1.8166055151232285</v>
      </c>
      <c r="E213">
        <v>1.9324601864741453</v>
      </c>
      <c r="F213">
        <v>2.010098041910169</v>
      </c>
      <c r="G213">
        <v>2.3124763385510505</v>
      </c>
      <c r="H213">
        <v>2.4064451703293344</v>
      </c>
      <c r="I213">
        <v>2.505328166930667</v>
      </c>
      <c r="J213">
        <v>1.0134253485921363</v>
      </c>
      <c r="K213">
        <v>3.9609531462156156</v>
      </c>
      <c r="L213">
        <f t="shared" si="18"/>
        <v>2.111499216379684</v>
      </c>
      <c r="M213" s="11">
        <f t="shared" si="19"/>
        <v>0.7005913161301918</v>
      </c>
      <c r="N213">
        <f t="shared" si="20"/>
        <v>-1.737428322973926</v>
      </c>
      <c r="O213" t="str">
        <f t="shared" si="21"/>
        <v>accetto</v>
      </c>
      <c r="P213">
        <f t="shared" si="22"/>
        <v>-1.4677751280935347</v>
      </c>
      <c r="Q213" t="str">
        <f t="shared" si="23"/>
        <v>accetto</v>
      </c>
    </row>
    <row r="214" spans="1:17" ht="12.75">
      <c r="A214" t="s">
        <v>252</v>
      </c>
      <c r="B214">
        <v>2.34633849540387</v>
      </c>
      <c r="C214">
        <v>1.6639536933371346</v>
      </c>
      <c r="D214">
        <v>2.6427125556529063</v>
      </c>
      <c r="E214">
        <v>1.9109208224517715</v>
      </c>
      <c r="F214">
        <v>2.7142207682334174</v>
      </c>
      <c r="G214">
        <v>1.612225134849723</v>
      </c>
      <c r="H214">
        <v>1.8503446771751442</v>
      </c>
      <c r="I214">
        <v>2.7695201953849846</v>
      </c>
      <c r="J214">
        <v>3.10125887838808</v>
      </c>
      <c r="K214">
        <v>1.987637422712396</v>
      </c>
      <c r="L214">
        <f t="shared" si="18"/>
        <v>2.259913264358943</v>
      </c>
      <c r="M214" s="11">
        <f t="shared" si="19"/>
        <v>0.27403395576765316</v>
      </c>
      <c r="N214">
        <f t="shared" si="20"/>
        <v>-1.073700522778851</v>
      </c>
      <c r="O214" t="str">
        <f t="shared" si="21"/>
        <v>accetto</v>
      </c>
      <c r="P214">
        <f t="shared" si="22"/>
        <v>-1.4503271492102021</v>
      </c>
      <c r="Q214" t="str">
        <f t="shared" si="23"/>
        <v>accetto</v>
      </c>
    </row>
    <row r="215" spans="1:17" ht="12.75">
      <c r="A215" t="s">
        <v>253</v>
      </c>
      <c r="B215">
        <v>1.0192905124313256</v>
      </c>
      <c r="C215">
        <v>2.7611621761366223</v>
      </c>
      <c r="D215">
        <v>2.8420059352720273</v>
      </c>
      <c r="E215">
        <v>2.976036504978765</v>
      </c>
      <c r="F215">
        <v>2.774646586531162</v>
      </c>
      <c r="G215">
        <v>1.8731083619934452</v>
      </c>
      <c r="H215">
        <v>3.074359191931535</v>
      </c>
      <c r="I215">
        <v>1.145835280922256</v>
      </c>
      <c r="J215">
        <v>2.694593048894376</v>
      </c>
      <c r="K215">
        <v>1.9058547228746647</v>
      </c>
      <c r="L215">
        <f t="shared" si="18"/>
        <v>2.306689232196618</v>
      </c>
      <c r="M215" s="11">
        <f t="shared" si="19"/>
        <v>0.5837271176913256</v>
      </c>
      <c r="N215">
        <f t="shared" si="20"/>
        <v>-0.8645120351820801</v>
      </c>
      <c r="O215" t="str">
        <f t="shared" si="21"/>
        <v>accetto</v>
      </c>
      <c r="P215">
        <f t="shared" si="22"/>
        <v>-0.8001126026618532</v>
      </c>
      <c r="Q215" t="str">
        <f t="shared" si="23"/>
        <v>accetto</v>
      </c>
    </row>
    <row r="216" spans="1:17" ht="12.75">
      <c r="A216" t="s">
        <v>254</v>
      </c>
      <c r="B216">
        <v>2.1701649228043607</v>
      </c>
      <c r="C216">
        <v>1.498806242889259</v>
      </c>
      <c r="D216">
        <v>2.5560172987673013</v>
      </c>
      <c r="E216">
        <v>2.014831332026006</v>
      </c>
      <c r="F216">
        <v>2.7037670140441605</v>
      </c>
      <c r="G216">
        <v>2.080489654631492</v>
      </c>
      <c r="H216">
        <v>2.67773633006982</v>
      </c>
      <c r="I216">
        <v>2.283796041087953</v>
      </c>
      <c r="J216">
        <v>1.991917320228822</v>
      </c>
      <c r="K216">
        <v>1.9953434891272082</v>
      </c>
      <c r="L216">
        <f t="shared" si="18"/>
        <v>2.1972869645676383</v>
      </c>
      <c r="M216" s="11">
        <f t="shared" si="19"/>
        <v>0.1380028175081828</v>
      </c>
      <c r="N216">
        <f t="shared" si="20"/>
        <v>-1.3537738498041265</v>
      </c>
      <c r="O216" t="str">
        <f t="shared" si="21"/>
        <v>accetto</v>
      </c>
      <c r="P216">
        <f t="shared" si="22"/>
        <v>-2.5768381784108207</v>
      </c>
      <c r="Q216" t="str">
        <f t="shared" si="23"/>
        <v>accetto</v>
      </c>
    </row>
    <row r="217" spans="1:17" ht="12.75">
      <c r="A217" t="s">
        <v>255</v>
      </c>
      <c r="B217">
        <v>2.5448456729623103</v>
      </c>
      <c r="C217">
        <v>2.080102180814265</v>
      </c>
      <c r="D217">
        <v>1.9362593592131816</v>
      </c>
      <c r="E217">
        <v>2.0074114495923823</v>
      </c>
      <c r="F217">
        <v>3.450592249021156</v>
      </c>
      <c r="G217">
        <v>2.132285739676263</v>
      </c>
      <c r="H217">
        <v>2.3922919254619046</v>
      </c>
      <c r="I217">
        <v>1.662863621768338</v>
      </c>
      <c r="J217">
        <v>1.9759617593899748</v>
      </c>
      <c r="K217">
        <v>2.8265214525595184</v>
      </c>
      <c r="L217">
        <f t="shared" si="18"/>
        <v>2.3009135410459294</v>
      </c>
      <c r="M217" s="11">
        <f t="shared" si="19"/>
        <v>0.2749875782718184</v>
      </c>
      <c r="N217">
        <f t="shared" si="20"/>
        <v>-0.8903417112420472</v>
      </c>
      <c r="O217" t="str">
        <f t="shared" si="21"/>
        <v>accetto</v>
      </c>
      <c r="P217">
        <f t="shared" si="22"/>
        <v>-1.2005636335175873</v>
      </c>
      <c r="Q217" t="str">
        <f t="shared" si="23"/>
        <v>accetto</v>
      </c>
    </row>
    <row r="218" spans="1:17" ht="12.75">
      <c r="A218" t="s">
        <v>256</v>
      </c>
      <c r="B218">
        <v>3.1326820403000966</v>
      </c>
      <c r="C218">
        <v>3.8844937899830256</v>
      </c>
      <c r="D218">
        <v>1.9812867107702914</v>
      </c>
      <c r="E218">
        <v>2.323993636018713</v>
      </c>
      <c r="F218">
        <v>1.6292161029014096</v>
      </c>
      <c r="G218">
        <v>2.9088507959568233</v>
      </c>
      <c r="H218">
        <v>1.2869271991985443</v>
      </c>
      <c r="I218">
        <v>1.4519878297869582</v>
      </c>
      <c r="J218">
        <v>1.6520834892185121</v>
      </c>
      <c r="K218">
        <v>2.9350285913596963</v>
      </c>
      <c r="L218">
        <f t="shared" si="18"/>
        <v>2.318655018549407</v>
      </c>
      <c r="M218" s="11">
        <f t="shared" si="19"/>
        <v>0.7435335882831156</v>
      </c>
      <c r="N218">
        <f t="shared" si="20"/>
        <v>-0.8109994118039286</v>
      </c>
      <c r="O218" t="str">
        <f t="shared" si="21"/>
        <v>accetto</v>
      </c>
      <c r="P218">
        <f t="shared" si="22"/>
        <v>-0.6650514510498765</v>
      </c>
      <c r="Q218" t="str">
        <f t="shared" si="23"/>
        <v>accetto</v>
      </c>
    </row>
    <row r="219" spans="1:17" ht="12.75">
      <c r="A219" t="s">
        <v>257</v>
      </c>
      <c r="B219">
        <v>2.9622176773477804</v>
      </c>
      <c r="C219">
        <v>2.05907408929761</v>
      </c>
      <c r="D219">
        <v>1.5953161633319723</v>
      </c>
      <c r="E219">
        <v>2.739278748226752</v>
      </c>
      <c r="F219">
        <v>2.8781567600867675</v>
      </c>
      <c r="G219">
        <v>2.8322491516212267</v>
      </c>
      <c r="H219">
        <v>1.5895233493756677</v>
      </c>
      <c r="I219">
        <v>2.555529339001623</v>
      </c>
      <c r="J219">
        <v>2.439966478845008</v>
      </c>
      <c r="K219">
        <v>2.657817603424064</v>
      </c>
      <c r="L219">
        <f t="shared" si="18"/>
        <v>2.4309129360558472</v>
      </c>
      <c r="M219" s="11">
        <f t="shared" si="19"/>
        <v>0.2611101635562005</v>
      </c>
      <c r="N219">
        <f t="shared" si="20"/>
        <v>-0.30896674269000063</v>
      </c>
      <c r="O219" t="str">
        <f t="shared" si="21"/>
        <v>accetto</v>
      </c>
      <c r="P219">
        <f t="shared" si="22"/>
        <v>-0.42754796933415495</v>
      </c>
      <c r="Q219" t="str">
        <f t="shared" si="23"/>
        <v>accetto</v>
      </c>
    </row>
    <row r="220" spans="1:17" ht="12.75">
      <c r="A220" t="s">
        <v>258</v>
      </c>
      <c r="B220">
        <v>1.476959793808419</v>
      </c>
      <c r="C220">
        <v>2.7987246275552025</v>
      </c>
      <c r="D220">
        <v>2.402896810517632</v>
      </c>
      <c r="E220">
        <v>3.3142464830621066</v>
      </c>
      <c r="F220">
        <v>2.46225265443627</v>
      </c>
      <c r="G220">
        <v>3.1874605482948937</v>
      </c>
      <c r="H220">
        <v>1.9837610767649494</v>
      </c>
      <c r="I220">
        <v>2.0194753906196183</v>
      </c>
      <c r="J220">
        <v>2.022469871883459</v>
      </c>
      <c r="K220">
        <v>2.6115402066682236</v>
      </c>
      <c r="L220">
        <f t="shared" si="18"/>
        <v>2.4279787463610774</v>
      </c>
      <c r="M220" s="11">
        <f t="shared" si="19"/>
        <v>0.32981256178073515</v>
      </c>
      <c r="N220">
        <f t="shared" si="20"/>
        <v>-0.32208883792277027</v>
      </c>
      <c r="O220" t="str">
        <f t="shared" si="21"/>
        <v>accetto</v>
      </c>
      <c r="P220">
        <f t="shared" si="22"/>
        <v>-0.39657659555766656</v>
      </c>
      <c r="Q220" t="str">
        <f t="shared" si="23"/>
        <v>accetto</v>
      </c>
    </row>
    <row r="221" spans="1:17" ht="12.75">
      <c r="A221" t="s">
        <v>259</v>
      </c>
      <c r="B221">
        <v>3.060402899523069</v>
      </c>
      <c r="C221">
        <v>3.074133299519417</v>
      </c>
      <c r="D221">
        <v>3.0070328025817616</v>
      </c>
      <c r="E221">
        <v>2.2025760625615476</v>
      </c>
      <c r="F221">
        <v>2.098924404790523</v>
      </c>
      <c r="G221">
        <v>2.5418109973190894</v>
      </c>
      <c r="H221">
        <v>3.0594398421931146</v>
      </c>
      <c r="I221">
        <v>3.3705523774733592</v>
      </c>
      <c r="J221">
        <v>3.574881308941258</v>
      </c>
      <c r="K221">
        <v>1.6505271628489027</v>
      </c>
      <c r="L221">
        <f t="shared" si="18"/>
        <v>2.7640281157752042</v>
      </c>
      <c r="M221" s="11">
        <f t="shared" si="19"/>
        <v>0.3780592620626698</v>
      </c>
      <c r="N221">
        <f t="shared" si="20"/>
        <v>1.1807696296890826</v>
      </c>
      <c r="O221" t="str">
        <f t="shared" si="21"/>
        <v>accetto</v>
      </c>
      <c r="P221">
        <f t="shared" si="22"/>
        <v>1.3579076507969725</v>
      </c>
      <c r="Q221" t="str">
        <f t="shared" si="23"/>
        <v>accetto</v>
      </c>
    </row>
    <row r="222" spans="1:17" ht="12.75">
      <c r="A222" t="s">
        <v>260</v>
      </c>
      <c r="B222">
        <v>3.6520062840963874</v>
      </c>
      <c r="C222">
        <v>3.4044378470662195</v>
      </c>
      <c r="D222">
        <v>2.4978632667921374</v>
      </c>
      <c r="E222">
        <v>2.353973015823385</v>
      </c>
      <c r="F222">
        <v>3.0494362650529183</v>
      </c>
      <c r="G222">
        <v>0.8137139474274591</v>
      </c>
      <c r="H222">
        <v>3.184171040286401</v>
      </c>
      <c r="I222">
        <v>3.836324845733543</v>
      </c>
      <c r="J222">
        <v>3.182617929467142</v>
      </c>
      <c r="K222">
        <v>2.6750577766279093</v>
      </c>
      <c r="L222">
        <f t="shared" si="18"/>
        <v>2.86496022183735</v>
      </c>
      <c r="M222" s="11">
        <f t="shared" si="19"/>
        <v>0.7478225041377158</v>
      </c>
      <c r="N222">
        <f t="shared" si="20"/>
        <v>1.6321517302234365</v>
      </c>
      <c r="O222" t="str">
        <f t="shared" si="21"/>
        <v>accetto</v>
      </c>
      <c r="P222">
        <f t="shared" si="22"/>
        <v>1.3345850845317055</v>
      </c>
      <c r="Q222" t="str">
        <f t="shared" si="23"/>
        <v>accetto</v>
      </c>
    </row>
    <row r="223" spans="1:17" ht="12.75">
      <c r="A223" t="s">
        <v>261</v>
      </c>
      <c r="B223">
        <v>1.9731111740043161</v>
      </c>
      <c r="C223">
        <v>1.6743109810158785</v>
      </c>
      <c r="D223">
        <v>3.4401465337077752</v>
      </c>
      <c r="E223">
        <v>1.874789290939134</v>
      </c>
      <c r="F223">
        <v>3.109687639744152</v>
      </c>
      <c r="G223">
        <v>3.627616334688355</v>
      </c>
      <c r="H223">
        <v>3.741614025711897</v>
      </c>
      <c r="I223">
        <v>3.398950510393206</v>
      </c>
      <c r="J223">
        <v>3.048265804725361</v>
      </c>
      <c r="K223">
        <v>2.659481650730413</v>
      </c>
      <c r="L223">
        <f t="shared" si="18"/>
        <v>2.8547973945660488</v>
      </c>
      <c r="M223" s="11">
        <f t="shared" si="19"/>
        <v>0.5882567810592213</v>
      </c>
      <c r="N223">
        <f t="shared" si="20"/>
        <v>1.586702184978999</v>
      </c>
      <c r="O223" t="str">
        <f t="shared" si="21"/>
        <v>accetto</v>
      </c>
      <c r="P223">
        <f t="shared" si="22"/>
        <v>1.4628404165621611</v>
      </c>
      <c r="Q223" t="str">
        <f t="shared" si="23"/>
        <v>accetto</v>
      </c>
    </row>
    <row r="224" spans="1:17" ht="12.75">
      <c r="A224" t="s">
        <v>262</v>
      </c>
      <c r="B224">
        <v>2.794472062216755</v>
      </c>
      <c r="C224">
        <v>3.2424737914652724</v>
      </c>
      <c r="D224">
        <v>3.24256865020061</v>
      </c>
      <c r="E224">
        <v>1.970680217939389</v>
      </c>
      <c r="F224">
        <v>1.8690109469594063</v>
      </c>
      <c r="G224">
        <v>3.7277035548959248</v>
      </c>
      <c r="H224">
        <v>2.5271882821004965</v>
      </c>
      <c r="I224">
        <v>2.025454706496248</v>
      </c>
      <c r="J224">
        <v>2.0024353854250876</v>
      </c>
      <c r="K224">
        <v>3.5990333076233583</v>
      </c>
      <c r="L224">
        <f t="shared" si="18"/>
        <v>2.700102090532255</v>
      </c>
      <c r="M224" s="11">
        <f t="shared" si="19"/>
        <v>0.5173267434445074</v>
      </c>
      <c r="N224">
        <f t="shared" si="20"/>
        <v>0.8948837537398777</v>
      </c>
      <c r="O224" t="str">
        <f t="shared" si="21"/>
        <v>accetto</v>
      </c>
      <c r="P224">
        <f t="shared" si="22"/>
        <v>0.8797700249704417</v>
      </c>
      <c r="Q224" t="str">
        <f t="shared" si="23"/>
        <v>accetto</v>
      </c>
    </row>
    <row r="225" spans="1:17" ht="12.75">
      <c r="A225" t="s">
        <v>263</v>
      </c>
      <c r="B225">
        <v>2.6062305291520715</v>
      </c>
      <c r="C225">
        <v>3.339757051767265</v>
      </c>
      <c r="D225">
        <v>3.2876361961371003</v>
      </c>
      <c r="E225">
        <v>1.3681198455469712</v>
      </c>
      <c r="F225">
        <v>2.6112660810008492</v>
      </c>
      <c r="G225">
        <v>3.2102941713333166</v>
      </c>
      <c r="H225">
        <v>1.3586725586173998</v>
      </c>
      <c r="I225">
        <v>2.2980369097024322</v>
      </c>
      <c r="J225">
        <v>2.731103211460777</v>
      </c>
      <c r="K225">
        <v>2.0095465750250696</v>
      </c>
      <c r="L225">
        <f t="shared" si="18"/>
        <v>2.4820663129743252</v>
      </c>
      <c r="M225" s="11">
        <f t="shared" si="19"/>
        <v>0.5298947496497056</v>
      </c>
      <c r="N225">
        <f t="shared" si="20"/>
        <v>-0.08020188655322961</v>
      </c>
      <c r="O225" t="str">
        <f t="shared" si="21"/>
        <v>accetto</v>
      </c>
      <c r="P225">
        <f t="shared" si="22"/>
        <v>-0.07790669450014885</v>
      </c>
      <c r="Q225" t="str">
        <f t="shared" si="23"/>
        <v>accetto</v>
      </c>
    </row>
    <row r="226" spans="1:17" ht="12.75">
      <c r="A226" t="s">
        <v>264</v>
      </c>
      <c r="B226">
        <v>2.831645432042933</v>
      </c>
      <c r="C226">
        <v>1.7018135831631298</v>
      </c>
      <c r="D226">
        <v>1.8372831116516863</v>
      </c>
      <c r="E226">
        <v>2.2493486540713548</v>
      </c>
      <c r="F226">
        <v>3.2103842067431287</v>
      </c>
      <c r="G226">
        <v>2.9778018421211527</v>
      </c>
      <c r="H226">
        <v>1.2624086277764945</v>
      </c>
      <c r="I226">
        <v>2.3804008202660043</v>
      </c>
      <c r="J226">
        <v>1.4143465973847924</v>
      </c>
      <c r="K226">
        <v>2.4474546917235784</v>
      </c>
      <c r="L226">
        <f t="shared" si="18"/>
        <v>2.2312887566944255</v>
      </c>
      <c r="M226" s="11">
        <f t="shared" si="19"/>
        <v>0.4430370785665379</v>
      </c>
      <c r="N226">
        <f t="shared" si="20"/>
        <v>-1.2017132126994998</v>
      </c>
      <c r="O226" t="str">
        <f t="shared" si="21"/>
        <v>accetto</v>
      </c>
      <c r="P226">
        <f t="shared" si="22"/>
        <v>-1.2766322199821776</v>
      </c>
      <c r="Q226" t="str">
        <f t="shared" si="23"/>
        <v>accetto</v>
      </c>
    </row>
    <row r="227" spans="1:17" ht="12.75">
      <c r="A227" t="s">
        <v>265</v>
      </c>
      <c r="B227">
        <v>2.8629536380299214</v>
      </c>
      <c r="C227">
        <v>1.771185866423366</v>
      </c>
      <c r="D227">
        <v>2.397652247896076</v>
      </c>
      <c r="E227">
        <v>3.577810675310502</v>
      </c>
      <c r="F227">
        <v>3.2070770132077087</v>
      </c>
      <c r="G227">
        <v>0.5701038528786737</v>
      </c>
      <c r="H227">
        <v>2.0806182766455095</v>
      </c>
      <c r="I227">
        <v>2.5163100752649825</v>
      </c>
      <c r="J227">
        <v>1.8087981588723778</v>
      </c>
      <c r="K227">
        <v>1.6210775449644643</v>
      </c>
      <c r="L227">
        <f t="shared" si="18"/>
        <v>2.2413587349493582</v>
      </c>
      <c r="M227" s="11">
        <f t="shared" si="19"/>
        <v>0.7574413350919527</v>
      </c>
      <c r="N227">
        <f t="shared" si="20"/>
        <v>-1.1566789008795513</v>
      </c>
      <c r="O227" t="str">
        <f t="shared" si="21"/>
        <v>accetto</v>
      </c>
      <c r="P227">
        <f t="shared" si="22"/>
        <v>-0.9397737605938367</v>
      </c>
      <c r="Q227" t="str">
        <f t="shared" si="23"/>
        <v>accetto</v>
      </c>
    </row>
    <row r="228" spans="1:17" ht="12.75">
      <c r="A228" t="s">
        <v>266</v>
      </c>
      <c r="B228">
        <v>1.787102840658008</v>
      </c>
      <c r="C228">
        <v>1.4565088935796666</v>
      </c>
      <c r="D228">
        <v>2.5923546255023666</v>
      </c>
      <c r="E228">
        <v>2.8939796794736594</v>
      </c>
      <c r="F228">
        <v>1.6130563546153098</v>
      </c>
      <c r="G228">
        <v>2.9732582694759913</v>
      </c>
      <c r="H228">
        <v>2.5505388048577515</v>
      </c>
      <c r="I228">
        <v>0.7664453572760976</v>
      </c>
      <c r="J228">
        <v>3.00374972567397</v>
      </c>
      <c r="K228">
        <v>2.4676145846456166</v>
      </c>
      <c r="L228">
        <f t="shared" si="18"/>
        <v>2.2104609135758437</v>
      </c>
      <c r="M228" s="11">
        <f t="shared" si="19"/>
        <v>0.5773041643398586</v>
      </c>
      <c r="N228">
        <f t="shared" si="20"/>
        <v>-1.2948581587752</v>
      </c>
      <c r="O228" t="str">
        <f t="shared" si="21"/>
        <v>accetto</v>
      </c>
      <c r="P228">
        <f t="shared" si="22"/>
        <v>-1.2050494105428897</v>
      </c>
      <c r="Q228" t="str">
        <f t="shared" si="23"/>
        <v>accetto</v>
      </c>
    </row>
    <row r="229" spans="1:17" ht="12.75">
      <c r="A229" t="s">
        <v>267</v>
      </c>
      <c r="B229">
        <v>1.9083146188927458</v>
      </c>
      <c r="C229">
        <v>2.3397417938599574</v>
      </c>
      <c r="D229">
        <v>1.8073141823856531</v>
      </c>
      <c r="E229">
        <v>3.124250867281262</v>
      </c>
      <c r="F229">
        <v>2.5007845942855056</v>
      </c>
      <c r="G229">
        <v>3.8481194844189304</v>
      </c>
      <c r="H229">
        <v>1.726193885920111</v>
      </c>
      <c r="I229">
        <v>3.146936575003565</v>
      </c>
      <c r="J229">
        <v>4.108148179057025</v>
      </c>
      <c r="K229">
        <v>1.455219457889143</v>
      </c>
      <c r="L229">
        <f t="shared" si="18"/>
        <v>2.59650236389939</v>
      </c>
      <c r="M229" s="11">
        <f t="shared" si="19"/>
        <v>0.8516207276439789</v>
      </c>
      <c r="N229">
        <f t="shared" si="20"/>
        <v>0.43157169133691464</v>
      </c>
      <c r="O229" t="str">
        <f t="shared" si="21"/>
        <v>accetto</v>
      </c>
      <c r="P229">
        <f t="shared" si="22"/>
        <v>0.3306852624271277</v>
      </c>
      <c r="Q229" t="str">
        <f t="shared" si="23"/>
        <v>accetto</v>
      </c>
    </row>
    <row r="230" spans="1:17" ht="12.75">
      <c r="A230" t="s">
        <v>268</v>
      </c>
      <c r="B230">
        <v>3.2186755033217196</v>
      </c>
      <c r="C230">
        <v>2.7136540274841536</v>
      </c>
      <c r="D230">
        <v>1.1191655063157668</v>
      </c>
      <c r="E230">
        <v>1.2892745509543602</v>
      </c>
      <c r="F230">
        <v>2.529677921959319</v>
      </c>
      <c r="G230">
        <v>2.108229403617088</v>
      </c>
      <c r="H230">
        <v>2.6195437114904507</v>
      </c>
      <c r="I230">
        <v>3.493444280766198</v>
      </c>
      <c r="J230">
        <v>3.3469180823976785</v>
      </c>
      <c r="K230">
        <v>2.8483437850127302</v>
      </c>
      <c r="L230">
        <f t="shared" si="18"/>
        <v>2.5286926773319465</v>
      </c>
      <c r="M230" s="11">
        <f t="shared" si="19"/>
        <v>0.6578522983511456</v>
      </c>
      <c r="N230">
        <f t="shared" si="20"/>
        <v>0.1283175539413992</v>
      </c>
      <c r="O230" t="str">
        <f t="shared" si="21"/>
        <v>accetto</v>
      </c>
      <c r="P230">
        <f t="shared" si="22"/>
        <v>0.11186825823601632</v>
      </c>
      <c r="Q230" t="str">
        <f t="shared" si="23"/>
        <v>accetto</v>
      </c>
    </row>
    <row r="231" spans="1:17" ht="12.75">
      <c r="A231" t="s">
        <v>269</v>
      </c>
      <c r="B231">
        <v>2.284873250455348</v>
      </c>
      <c r="C231">
        <v>3.38694364538469</v>
      </c>
      <c r="D231">
        <v>2.2678123441835396</v>
      </c>
      <c r="E231">
        <v>0.995701235060551</v>
      </c>
      <c r="F231">
        <v>3.7044454792112447</v>
      </c>
      <c r="G231">
        <v>2.9155182396084456</v>
      </c>
      <c r="H231">
        <v>2.5887009564166874</v>
      </c>
      <c r="I231">
        <v>2.613293485496797</v>
      </c>
      <c r="J231">
        <v>3.3941159304413304</v>
      </c>
      <c r="K231">
        <v>2.794708405167512</v>
      </c>
      <c r="L231">
        <f t="shared" si="18"/>
        <v>2.6946112971426146</v>
      </c>
      <c r="M231" s="11">
        <f t="shared" si="19"/>
        <v>0.5890425327694212</v>
      </c>
      <c r="N231">
        <f t="shared" si="20"/>
        <v>0.8703281792005937</v>
      </c>
      <c r="O231" t="str">
        <f t="shared" si="21"/>
        <v>accetto</v>
      </c>
      <c r="P231">
        <f t="shared" si="22"/>
        <v>0.8018529290108032</v>
      </c>
      <c r="Q231" t="str">
        <f t="shared" si="23"/>
        <v>accetto</v>
      </c>
    </row>
    <row r="232" spans="1:17" ht="12.75">
      <c r="A232" t="s">
        <v>270</v>
      </c>
      <c r="B232">
        <v>3.445807510099712</v>
      </c>
      <c r="C232">
        <v>2.5610110484615234</v>
      </c>
      <c r="D232">
        <v>1.4715383759175893</v>
      </c>
      <c r="E232">
        <v>1.7978122311001243</v>
      </c>
      <c r="F232">
        <v>2.4295907017517493</v>
      </c>
      <c r="G232">
        <v>2.2451394986626383</v>
      </c>
      <c r="H232">
        <v>2.145781404497029</v>
      </c>
      <c r="I232">
        <v>3.392914922385444</v>
      </c>
      <c r="J232">
        <v>1.9243602151414052</v>
      </c>
      <c r="K232">
        <v>2.317178277050971</v>
      </c>
      <c r="L232">
        <f t="shared" si="18"/>
        <v>2.3731134185068186</v>
      </c>
      <c r="M232" s="11">
        <f t="shared" si="19"/>
        <v>0.4050596982558332</v>
      </c>
      <c r="N232">
        <f t="shared" si="20"/>
        <v>-0.5674540433026409</v>
      </c>
      <c r="O232" t="str">
        <f t="shared" si="21"/>
        <v>accetto</v>
      </c>
      <c r="P232">
        <f t="shared" si="22"/>
        <v>-0.6304580285364897</v>
      </c>
      <c r="Q232" t="str">
        <f t="shared" si="23"/>
        <v>accetto</v>
      </c>
    </row>
    <row r="233" spans="1:17" ht="12.75">
      <c r="A233" t="s">
        <v>271</v>
      </c>
      <c r="B233">
        <v>3.39604526065159</v>
      </c>
      <c r="C233">
        <v>2.258486444279697</v>
      </c>
      <c r="D233">
        <v>1.1281561850955768</v>
      </c>
      <c r="E233">
        <v>2.397050939980545</v>
      </c>
      <c r="F233">
        <v>2.9168044597486187</v>
      </c>
      <c r="G233">
        <v>2.7827722822667056</v>
      </c>
      <c r="H233">
        <v>3.778663596849583</v>
      </c>
      <c r="I233">
        <v>3.5066794860085793</v>
      </c>
      <c r="J233">
        <v>2.0306590747384234</v>
      </c>
      <c r="K233">
        <v>2.604370333274346</v>
      </c>
      <c r="L233">
        <f t="shared" si="18"/>
        <v>2.6799688062893665</v>
      </c>
      <c r="M233" s="11">
        <f t="shared" si="19"/>
        <v>0.6181262810164125</v>
      </c>
      <c r="N233">
        <f t="shared" si="20"/>
        <v>0.8048449693850305</v>
      </c>
      <c r="O233" t="str">
        <f t="shared" si="21"/>
        <v>accetto</v>
      </c>
      <c r="P233">
        <f t="shared" si="22"/>
        <v>0.7238667554894084</v>
      </c>
      <c r="Q233" t="str">
        <f t="shared" si="23"/>
        <v>accetto</v>
      </c>
    </row>
    <row r="234" spans="1:17" ht="12.75">
      <c r="A234" t="s">
        <v>272</v>
      </c>
      <c r="B234">
        <v>2.5283788396177442</v>
      </c>
      <c r="C234">
        <v>1.9761755934882785</v>
      </c>
      <c r="D234">
        <v>1.9520991602394133</v>
      </c>
      <c r="E234">
        <v>2.8724901564817173</v>
      </c>
      <c r="F234">
        <v>3.3277260701311207</v>
      </c>
      <c r="G234">
        <v>1.314722416427685</v>
      </c>
      <c r="H234">
        <v>1.9550156644072558</v>
      </c>
      <c r="I234">
        <v>3.1338943027822097</v>
      </c>
      <c r="J234">
        <v>2.971636024324198</v>
      </c>
      <c r="K234">
        <v>1.6517506797572423</v>
      </c>
      <c r="L234">
        <f t="shared" si="18"/>
        <v>2.3683888907656865</v>
      </c>
      <c r="M234" s="11">
        <f t="shared" si="19"/>
        <v>0.47463750363447194</v>
      </c>
      <c r="N234">
        <f t="shared" si="20"/>
        <v>-0.5885827736841507</v>
      </c>
      <c r="O234" t="str">
        <f t="shared" si="21"/>
        <v>accetto</v>
      </c>
      <c r="P234">
        <f t="shared" si="22"/>
        <v>-0.6041037391633219</v>
      </c>
      <c r="Q234" t="str">
        <f t="shared" si="23"/>
        <v>accetto</v>
      </c>
    </row>
    <row r="235" spans="1:17" ht="12.75">
      <c r="A235" t="s">
        <v>273</v>
      </c>
      <c r="B235">
        <v>1.4792653434096792</v>
      </c>
      <c r="C235">
        <v>3.1925121778954235</v>
      </c>
      <c r="D235">
        <v>2.7809571040938863</v>
      </c>
      <c r="E235">
        <v>2.1696825902517958</v>
      </c>
      <c r="F235">
        <v>1.8218500777447844</v>
      </c>
      <c r="G235">
        <v>3.7899244541767985</v>
      </c>
      <c r="H235">
        <v>2.329512324307643</v>
      </c>
      <c r="I235">
        <v>2.536663705095634</v>
      </c>
      <c r="J235">
        <v>2.6896531596685236</v>
      </c>
      <c r="K235">
        <v>2.2507305368344532</v>
      </c>
      <c r="L235">
        <f t="shared" si="18"/>
        <v>2.504075147347862</v>
      </c>
      <c r="M235" s="11">
        <f t="shared" si="19"/>
        <v>0.4401843387304475</v>
      </c>
      <c r="N235">
        <f t="shared" si="20"/>
        <v>0.018224612976295657</v>
      </c>
      <c r="O235" t="str">
        <f t="shared" si="21"/>
        <v>accetto</v>
      </c>
      <c r="P235">
        <f t="shared" si="22"/>
        <v>0.01942343439526959</v>
      </c>
      <c r="Q235" t="str">
        <f t="shared" si="23"/>
        <v>accetto</v>
      </c>
    </row>
    <row r="236" spans="1:17" ht="12.75">
      <c r="A236" t="s">
        <v>274</v>
      </c>
      <c r="B236">
        <v>2.730247875067562</v>
      </c>
      <c r="C236">
        <v>1.003920181756257</v>
      </c>
      <c r="D236">
        <v>2.35618290280172</v>
      </c>
      <c r="E236">
        <v>2.7063619631769598</v>
      </c>
      <c r="F236">
        <v>3.930765559525753</v>
      </c>
      <c r="G236">
        <v>1.4598691436958688</v>
      </c>
      <c r="H236">
        <v>2.765046560959945</v>
      </c>
      <c r="I236">
        <v>2.7884067303682514</v>
      </c>
      <c r="J236">
        <v>1.087601664075919</v>
      </c>
      <c r="K236">
        <v>2.275392200247097</v>
      </c>
      <c r="L236">
        <f t="shared" si="18"/>
        <v>2.3103794781675333</v>
      </c>
      <c r="M236" s="11">
        <f t="shared" si="19"/>
        <v>0.8136318033347041</v>
      </c>
      <c r="N236">
        <f t="shared" si="20"/>
        <v>-0.8480087534927571</v>
      </c>
      <c r="O236" t="str">
        <f t="shared" si="21"/>
        <v>accetto</v>
      </c>
      <c r="P236">
        <f t="shared" si="22"/>
        <v>-0.6647699498019861</v>
      </c>
      <c r="Q236" t="str">
        <f t="shared" si="23"/>
        <v>accetto</v>
      </c>
    </row>
    <row r="237" spans="1:17" ht="12.75">
      <c r="A237" t="s">
        <v>275</v>
      </c>
      <c r="B237">
        <v>2.5521658733350705</v>
      </c>
      <c r="C237">
        <v>2.0918518017947463</v>
      </c>
      <c r="D237">
        <v>2.1956473554439526</v>
      </c>
      <c r="E237">
        <v>3.3818582525054808</v>
      </c>
      <c r="F237">
        <v>2.756419239369734</v>
      </c>
      <c r="G237">
        <v>3.369169690822673</v>
      </c>
      <c r="H237">
        <v>3.1765228537778967</v>
      </c>
      <c r="I237">
        <v>3.7264848613131107</v>
      </c>
      <c r="J237">
        <v>1.9095413513514359</v>
      </c>
      <c r="K237">
        <v>2.819556570500481</v>
      </c>
      <c r="L237">
        <f t="shared" si="18"/>
        <v>2.797921785021458</v>
      </c>
      <c r="M237" s="11">
        <f t="shared" si="19"/>
        <v>0.37621663576525083</v>
      </c>
      <c r="N237">
        <f t="shared" si="20"/>
        <v>1.3323467265721183</v>
      </c>
      <c r="O237" t="str">
        <f t="shared" si="21"/>
        <v>accetto</v>
      </c>
      <c r="P237">
        <f t="shared" si="22"/>
        <v>1.5359718757173413</v>
      </c>
      <c r="Q237" t="str">
        <f t="shared" si="23"/>
        <v>accetto</v>
      </c>
    </row>
    <row r="238" spans="1:17" ht="12.75">
      <c r="A238" t="s">
        <v>276</v>
      </c>
      <c r="B238">
        <v>3.4035825106730044</v>
      </c>
      <c r="C238">
        <v>1.327102285276851</v>
      </c>
      <c r="D238">
        <v>2.272203982074643</v>
      </c>
      <c r="E238">
        <v>3.212088448428858</v>
      </c>
      <c r="F238">
        <v>2.1524504559238267</v>
      </c>
      <c r="G238">
        <v>1.7520581651638167</v>
      </c>
      <c r="H238">
        <v>3.150562108023678</v>
      </c>
      <c r="I238">
        <v>1.5075718331445387</v>
      </c>
      <c r="J238">
        <v>2.4776294162120394</v>
      </c>
      <c r="K238">
        <v>1.477421225283706</v>
      </c>
      <c r="L238">
        <f t="shared" si="18"/>
        <v>2.273267043020496</v>
      </c>
      <c r="M238" s="11">
        <f t="shared" si="19"/>
        <v>0.5968392488142169</v>
      </c>
      <c r="N238">
        <f t="shared" si="20"/>
        <v>-1.0139806090914119</v>
      </c>
      <c r="O238" t="str">
        <f t="shared" si="21"/>
        <v>accetto</v>
      </c>
      <c r="P238">
        <f t="shared" si="22"/>
        <v>-0.9280811767551186</v>
      </c>
      <c r="Q238" t="str">
        <f t="shared" si="23"/>
        <v>accetto</v>
      </c>
    </row>
    <row r="239" spans="1:17" ht="12.75">
      <c r="A239" t="s">
        <v>277</v>
      </c>
      <c r="B239">
        <v>2.143879406464748</v>
      </c>
      <c r="C239">
        <v>3.3149812363171804</v>
      </c>
      <c r="D239">
        <v>1.6870124049000879</v>
      </c>
      <c r="E239">
        <v>2.95760657814526</v>
      </c>
      <c r="F239">
        <v>2.7035411216320426</v>
      </c>
      <c r="G239">
        <v>3.361960426937003</v>
      </c>
      <c r="H239">
        <v>2.936793928502084</v>
      </c>
      <c r="I239">
        <v>2.8028099842754273</v>
      </c>
      <c r="J239">
        <v>2.6120329897594274</v>
      </c>
      <c r="K239">
        <v>0.658750144939404</v>
      </c>
      <c r="L239">
        <f t="shared" si="18"/>
        <v>2.5179368221872664</v>
      </c>
      <c r="M239" s="11">
        <f t="shared" si="19"/>
        <v>0.6808657349826982</v>
      </c>
      <c r="N239">
        <f t="shared" si="20"/>
        <v>0.08021590742210846</v>
      </c>
      <c r="O239" t="str">
        <f t="shared" si="21"/>
        <v>accetto</v>
      </c>
      <c r="P239">
        <f t="shared" si="22"/>
        <v>0.06874082872447307</v>
      </c>
      <c r="Q239" t="str">
        <f t="shared" si="23"/>
        <v>accetto</v>
      </c>
    </row>
    <row r="240" spans="1:17" ht="12.75">
      <c r="A240" t="s">
        <v>278</v>
      </c>
      <c r="B240">
        <v>1.5256400105636203</v>
      </c>
      <c r="C240">
        <v>2.910706168509023</v>
      </c>
      <c r="D240">
        <v>2.376119314974403</v>
      </c>
      <c r="E240">
        <v>1.9855248061321618</v>
      </c>
      <c r="F240">
        <v>1.7833165301203735</v>
      </c>
      <c r="G240">
        <v>2.457810371627147</v>
      </c>
      <c r="H240">
        <v>2.5264848804613393</v>
      </c>
      <c r="I240">
        <v>1.639629662711286</v>
      </c>
      <c r="J240">
        <v>2.558350984434128</v>
      </c>
      <c r="K240">
        <v>1.5118967483658707</v>
      </c>
      <c r="L240">
        <f t="shared" si="18"/>
        <v>2.1275479477899353</v>
      </c>
      <c r="M240" s="11">
        <f t="shared" si="19"/>
        <v>0.24966548703704047</v>
      </c>
      <c r="N240">
        <f t="shared" si="20"/>
        <v>-1.665656214202011</v>
      </c>
      <c r="O240" t="str">
        <f t="shared" si="21"/>
        <v>accetto</v>
      </c>
      <c r="P240">
        <f t="shared" si="22"/>
        <v>-2.3571711448663013</v>
      </c>
      <c r="Q240" t="str">
        <f t="shared" si="23"/>
        <v>accetto</v>
      </c>
    </row>
    <row r="241" spans="1:17" ht="12.75">
      <c r="A241" t="s">
        <v>279</v>
      </c>
      <c r="B241">
        <v>1.802402429225367</v>
      </c>
      <c r="C241">
        <v>3.008082679771178</v>
      </c>
      <c r="D241">
        <v>3.272920229958345</v>
      </c>
      <c r="E241">
        <v>1.2698461957370455</v>
      </c>
      <c r="F241">
        <v>0.9391075488929346</v>
      </c>
      <c r="G241">
        <v>2.076936471494264</v>
      </c>
      <c r="H241">
        <v>2.230712128127834</v>
      </c>
      <c r="I241">
        <v>3.221582360838511</v>
      </c>
      <c r="J241">
        <v>3.0196345444051076</v>
      </c>
      <c r="K241">
        <v>2.567039401480997</v>
      </c>
      <c r="L241">
        <f t="shared" si="18"/>
        <v>2.3408263989931584</v>
      </c>
      <c r="M241" s="11">
        <f t="shared" si="19"/>
        <v>0.676132387472917</v>
      </c>
      <c r="N241">
        <f t="shared" si="20"/>
        <v>-0.7118459841494538</v>
      </c>
      <c r="O241" t="str">
        <f t="shared" si="21"/>
        <v>accetto</v>
      </c>
      <c r="P241">
        <f t="shared" si="22"/>
        <v>-0.6121462194614418</v>
      </c>
      <c r="Q241" t="str">
        <f t="shared" si="23"/>
        <v>accetto</v>
      </c>
    </row>
    <row r="242" spans="1:17" ht="12.75">
      <c r="A242" t="s">
        <v>280</v>
      </c>
      <c r="B242">
        <v>3.248036693571521</v>
      </c>
      <c r="C242">
        <v>3.1728571263784033</v>
      </c>
      <c r="D242">
        <v>1.9853833219167427</v>
      </c>
      <c r="E242">
        <v>1.9650079871212256</v>
      </c>
      <c r="F242">
        <v>2.6524982792568608</v>
      </c>
      <c r="G242">
        <v>1.8112355460380059</v>
      </c>
      <c r="H242">
        <v>3.624539053002991</v>
      </c>
      <c r="I242">
        <v>1.2817115765301423</v>
      </c>
      <c r="J242">
        <v>3.8451354536937288</v>
      </c>
      <c r="K242">
        <v>2.3572319761035487</v>
      </c>
      <c r="L242">
        <f t="shared" si="18"/>
        <v>2.594363701361317</v>
      </c>
      <c r="M242" s="11">
        <f t="shared" si="19"/>
        <v>0.727837373938401</v>
      </c>
      <c r="N242">
        <f t="shared" si="20"/>
        <v>0.4220073017047885</v>
      </c>
      <c r="O242" t="str">
        <f t="shared" si="21"/>
        <v>accetto</v>
      </c>
      <c r="P242">
        <f t="shared" si="22"/>
        <v>0.3497742155250482</v>
      </c>
      <c r="Q242" t="str">
        <f t="shared" si="23"/>
        <v>accetto</v>
      </c>
    </row>
    <row r="243" spans="1:17" ht="12.75">
      <c r="A243" t="s">
        <v>281</v>
      </c>
      <c r="B243">
        <v>1.7513009030562898</v>
      </c>
      <c r="C243">
        <v>3.5330019811772218</v>
      </c>
      <c r="D243">
        <v>2.8656715819636247</v>
      </c>
      <c r="E243">
        <v>2.601855772900308</v>
      </c>
      <c r="F243">
        <v>2.3175705741937236</v>
      </c>
      <c r="G243">
        <v>2.2051147395632142</v>
      </c>
      <c r="H243">
        <v>2.4232817919642002</v>
      </c>
      <c r="I243">
        <v>3.1003271726740422</v>
      </c>
      <c r="J243">
        <v>2.703033868564262</v>
      </c>
      <c r="K243">
        <v>2.116589834528213</v>
      </c>
      <c r="L243">
        <f t="shared" si="18"/>
        <v>2.56177482205851</v>
      </c>
      <c r="M243" s="11">
        <f t="shared" si="19"/>
        <v>0.2675905294994294</v>
      </c>
      <c r="N243">
        <f t="shared" si="20"/>
        <v>0.27626540284156337</v>
      </c>
      <c r="O243" t="str">
        <f t="shared" si="21"/>
        <v>accetto</v>
      </c>
      <c r="P243">
        <f t="shared" si="22"/>
        <v>0.3776383867095774</v>
      </c>
      <c r="Q243" t="str">
        <f t="shared" si="23"/>
        <v>accetto</v>
      </c>
    </row>
    <row r="244" spans="1:17" ht="12.75">
      <c r="A244" t="s">
        <v>282</v>
      </c>
      <c r="B244">
        <v>2.409172760914089</v>
      </c>
      <c r="C244">
        <v>2.077841648917911</v>
      </c>
      <c r="D244">
        <v>3.0197760286205266</v>
      </c>
      <c r="E244">
        <v>2.1862442823316997</v>
      </c>
      <c r="F244">
        <v>1.772931910263651</v>
      </c>
      <c r="G244">
        <v>3.0966132120192924</v>
      </c>
      <c r="H244">
        <v>1.6677496505258205</v>
      </c>
      <c r="I244">
        <v>0.720334365250892</v>
      </c>
      <c r="J244">
        <v>2.3246078061356457</v>
      </c>
      <c r="K244">
        <v>3.075261957692419</v>
      </c>
      <c r="L244">
        <f t="shared" si="18"/>
        <v>2.2350533622671946</v>
      </c>
      <c r="M244" s="11">
        <f t="shared" si="19"/>
        <v>0.5510249235332844</v>
      </c>
      <c r="N244">
        <f t="shared" si="20"/>
        <v>-1.1848773847611271</v>
      </c>
      <c r="O244" t="str">
        <f t="shared" si="21"/>
        <v>accetto</v>
      </c>
      <c r="P244">
        <f t="shared" si="22"/>
        <v>-1.128685097859088</v>
      </c>
      <c r="Q244" t="str">
        <f t="shared" si="23"/>
        <v>accetto</v>
      </c>
    </row>
    <row r="245" spans="1:17" ht="12.75">
      <c r="A245" t="s">
        <v>283</v>
      </c>
      <c r="B245">
        <v>1.7857523095108263</v>
      </c>
      <c r="C245">
        <v>1.7794176753204738</v>
      </c>
      <c r="D245">
        <v>2.1501899240274724</v>
      </c>
      <c r="E245">
        <v>2.7299054189552407</v>
      </c>
      <c r="F245">
        <v>1.6359896597145962</v>
      </c>
      <c r="G245">
        <v>2.463606401133802</v>
      </c>
      <c r="H245">
        <v>1.3336877323945373</v>
      </c>
      <c r="I245">
        <v>2.3478891945603664</v>
      </c>
      <c r="J245">
        <v>2.0945962740188406</v>
      </c>
      <c r="K245">
        <v>2.8963824994730203</v>
      </c>
      <c r="L245">
        <f t="shared" si="18"/>
        <v>2.1217417089109176</v>
      </c>
      <c r="M245" s="11">
        <f t="shared" si="19"/>
        <v>0.24739450277057054</v>
      </c>
      <c r="N245">
        <f t="shared" si="20"/>
        <v>-1.6916225038561823</v>
      </c>
      <c r="O245" t="str">
        <f t="shared" si="21"/>
        <v>accetto</v>
      </c>
      <c r="P245">
        <f t="shared" si="22"/>
        <v>-2.404880127264689</v>
      </c>
      <c r="Q245" t="str">
        <f t="shared" si="23"/>
        <v>accetto</v>
      </c>
    </row>
    <row r="246" spans="1:17" ht="12.75">
      <c r="A246" t="s">
        <v>284</v>
      </c>
      <c r="B246">
        <v>1.2611577786901762</v>
      </c>
      <c r="C246">
        <v>2.601910437256265</v>
      </c>
      <c r="D246">
        <v>3.8321510613786813</v>
      </c>
      <c r="E246">
        <v>3.619017953051298</v>
      </c>
      <c r="F246">
        <v>2.621574331536749</v>
      </c>
      <c r="G246">
        <v>1.0927336824352096</v>
      </c>
      <c r="H246">
        <v>2.0891652094769597</v>
      </c>
      <c r="I246">
        <v>2.135007703047904</v>
      </c>
      <c r="J246">
        <v>2.262840299454183</v>
      </c>
      <c r="K246">
        <v>2.9292261307523404</v>
      </c>
      <c r="L246">
        <f t="shared" si="18"/>
        <v>2.4444784587079766</v>
      </c>
      <c r="M246" s="11">
        <f t="shared" si="19"/>
        <v>0.7865311337881917</v>
      </c>
      <c r="N246">
        <f t="shared" si="20"/>
        <v>-0.24829988108905146</v>
      </c>
      <c r="O246" t="str">
        <f t="shared" si="21"/>
        <v>accetto</v>
      </c>
      <c r="P246">
        <f t="shared" si="22"/>
        <v>-0.19797190156757574</v>
      </c>
      <c r="Q246" t="str">
        <f t="shared" si="23"/>
        <v>accetto</v>
      </c>
    </row>
    <row r="247" spans="1:17" ht="12.75">
      <c r="A247" t="s">
        <v>285</v>
      </c>
      <c r="B247">
        <v>2.70805575432405</v>
      </c>
      <c r="C247">
        <v>2.7661494947301435</v>
      </c>
      <c r="D247">
        <v>1.900060301143185</v>
      </c>
      <c r="E247">
        <v>3.5578485387350156</v>
      </c>
      <c r="F247">
        <v>1.5819105339210182</v>
      </c>
      <c r="G247">
        <v>2.312700623187993</v>
      </c>
      <c r="H247">
        <v>3.581280254138619</v>
      </c>
      <c r="I247">
        <v>1.439495416675527</v>
      </c>
      <c r="J247">
        <v>2.918544072488203</v>
      </c>
      <c r="K247">
        <v>1.8840918781029359</v>
      </c>
      <c r="L247">
        <f t="shared" si="18"/>
        <v>2.465013686744669</v>
      </c>
      <c r="M247" s="11">
        <f t="shared" si="19"/>
        <v>0.5896868601360095</v>
      </c>
      <c r="N247">
        <f t="shared" si="20"/>
        <v>-0.15646354944204402</v>
      </c>
      <c r="O247" t="str">
        <f t="shared" si="21"/>
        <v>accetto</v>
      </c>
      <c r="P247">
        <f t="shared" si="22"/>
        <v>-0.14407461079502426</v>
      </c>
      <c r="Q247" t="str">
        <f t="shared" si="23"/>
        <v>accetto</v>
      </c>
    </row>
    <row r="248" spans="1:17" ht="12.75">
      <c r="A248" t="s">
        <v>286</v>
      </c>
      <c r="B248">
        <v>2.014420545468738</v>
      </c>
      <c r="C248">
        <v>3.338445107224288</v>
      </c>
      <c r="D248">
        <v>2.561391287290462</v>
      </c>
      <c r="E248">
        <v>2.5465257980204115</v>
      </c>
      <c r="F248">
        <v>2.1554377021993787</v>
      </c>
      <c r="G248">
        <v>2.2098882240584317</v>
      </c>
      <c r="H248">
        <v>2.6298728631036283</v>
      </c>
      <c r="I248">
        <v>4.163905822133529</v>
      </c>
      <c r="J248">
        <v>2.9020925130078012</v>
      </c>
      <c r="K248">
        <v>1.7614572188381317</v>
      </c>
      <c r="L248">
        <f t="shared" si="18"/>
        <v>2.62834370813448</v>
      </c>
      <c r="M248" s="11">
        <f t="shared" si="19"/>
        <v>0.49727238489779935</v>
      </c>
      <c r="N248">
        <f t="shared" si="20"/>
        <v>0.5739705117461802</v>
      </c>
      <c r="O248" t="str">
        <f t="shared" si="21"/>
        <v>accetto</v>
      </c>
      <c r="P248">
        <f t="shared" si="22"/>
        <v>0.5755425170522441</v>
      </c>
      <c r="Q248" t="str">
        <f t="shared" si="23"/>
        <v>accetto</v>
      </c>
    </row>
    <row r="249" spans="1:17" ht="12.75">
      <c r="A249" t="s">
        <v>287</v>
      </c>
      <c r="B249">
        <v>3.4405404386257032</v>
      </c>
      <c r="C249">
        <v>2.16090896112064</v>
      </c>
      <c r="D249">
        <v>3.5729969964359043</v>
      </c>
      <c r="E249">
        <v>2.1943410381140893</v>
      </c>
      <c r="F249">
        <v>2.5419195221434165</v>
      </c>
      <c r="G249">
        <v>3.222585612547846</v>
      </c>
      <c r="H249">
        <v>2.603277046155199</v>
      </c>
      <c r="I249">
        <v>3.0524395890802225</v>
      </c>
      <c r="J249">
        <v>2.192380356287913</v>
      </c>
      <c r="K249">
        <v>2.7060235265025767</v>
      </c>
      <c r="L249">
        <f t="shared" si="18"/>
        <v>2.768741308701351</v>
      </c>
      <c r="M249" s="11">
        <f t="shared" si="19"/>
        <v>0.2776609438854065</v>
      </c>
      <c r="N249">
        <f t="shared" si="20"/>
        <v>1.2018476692369533</v>
      </c>
      <c r="O249" t="str">
        <f t="shared" si="21"/>
        <v>accetto</v>
      </c>
      <c r="P249">
        <f t="shared" si="22"/>
        <v>1.6127870586209068</v>
      </c>
      <c r="Q249" t="str">
        <f t="shared" si="23"/>
        <v>accetto</v>
      </c>
    </row>
    <row r="250" spans="1:17" ht="12.75">
      <c r="A250" t="s">
        <v>288</v>
      </c>
      <c r="B250">
        <v>2.827605093027614</v>
      </c>
      <c r="C250">
        <v>1.7428134579063226</v>
      </c>
      <c r="D250">
        <v>1.6299090540019279</v>
      </c>
      <c r="E250">
        <v>2.795120799499955</v>
      </c>
      <c r="F250">
        <v>2.599833995617473</v>
      </c>
      <c r="G250">
        <v>3.9045330997669225</v>
      </c>
      <c r="H250">
        <v>2.7297912669178004</v>
      </c>
      <c r="I250">
        <v>3.027961212037553</v>
      </c>
      <c r="J250">
        <v>1.2939370989624877</v>
      </c>
      <c r="K250">
        <v>2.698640622897983</v>
      </c>
      <c r="L250">
        <f t="shared" si="18"/>
        <v>2.525014570063604</v>
      </c>
      <c r="M250" s="11">
        <f t="shared" si="19"/>
        <v>0.5918696390077827</v>
      </c>
      <c r="N250">
        <f t="shared" si="20"/>
        <v>0.11186855818029943</v>
      </c>
      <c r="O250" t="str">
        <f t="shared" si="21"/>
        <v>accetto</v>
      </c>
      <c r="P250">
        <f t="shared" si="22"/>
        <v>0.10282057105165973</v>
      </c>
      <c r="Q250" t="str">
        <f t="shared" si="23"/>
        <v>accetto</v>
      </c>
    </row>
    <row r="251" spans="1:17" ht="12.75">
      <c r="A251" t="s">
        <v>289</v>
      </c>
      <c r="B251">
        <v>3.0032625697958792</v>
      </c>
      <c r="C251">
        <v>2.065493935572249</v>
      </c>
      <c r="D251">
        <v>3.1570317953287486</v>
      </c>
      <c r="E251">
        <v>2.584231341429586</v>
      </c>
      <c r="F251">
        <v>3.2676338651822334</v>
      </c>
      <c r="G251">
        <v>1.1931424576778227</v>
      </c>
      <c r="H251">
        <v>3.9282574302524154</v>
      </c>
      <c r="I251">
        <v>3.3064230490595037</v>
      </c>
      <c r="J251">
        <v>1.7926560961132054</v>
      </c>
      <c r="K251">
        <v>2.3032147496542166</v>
      </c>
      <c r="L251">
        <f t="shared" si="18"/>
        <v>2.660134729006586</v>
      </c>
      <c r="M251" s="11">
        <f t="shared" si="19"/>
        <v>0.6834287511042179</v>
      </c>
      <c r="N251">
        <f t="shared" si="20"/>
        <v>0.7161442792344673</v>
      </c>
      <c r="O251" t="str">
        <f t="shared" si="21"/>
        <v>accetto</v>
      </c>
      <c r="P251">
        <f t="shared" si="22"/>
        <v>0.6125462798133268</v>
      </c>
      <c r="Q251" t="str">
        <f t="shared" si="23"/>
        <v>accetto</v>
      </c>
    </row>
    <row r="252" spans="1:17" ht="12.75">
      <c r="A252" t="s">
        <v>290</v>
      </c>
      <c r="B252">
        <v>3.5767752680976628</v>
      </c>
      <c r="C252">
        <v>2.595355537866908</v>
      </c>
      <c r="D252">
        <v>2.505382027399037</v>
      </c>
      <c r="E252">
        <v>1.3428649130946724</v>
      </c>
      <c r="F252">
        <v>2.1542190086165647</v>
      </c>
      <c r="G252">
        <v>1.1978886099950614</v>
      </c>
      <c r="H252">
        <v>1.8946935476083127</v>
      </c>
      <c r="I252">
        <v>2.9024100486049065</v>
      </c>
      <c r="J252">
        <v>2.8400010396285325</v>
      </c>
      <c r="K252">
        <v>1.1895474723860389</v>
      </c>
      <c r="L252">
        <f t="shared" si="18"/>
        <v>2.2199137473297696</v>
      </c>
      <c r="M252" s="11">
        <f t="shared" si="19"/>
        <v>0.6554799990436335</v>
      </c>
      <c r="N252">
        <f t="shared" si="20"/>
        <v>-1.2525838010676342</v>
      </c>
      <c r="O252" t="str">
        <f t="shared" si="21"/>
        <v>accetto</v>
      </c>
      <c r="P252">
        <f t="shared" si="22"/>
        <v>-1.0939867723952843</v>
      </c>
      <c r="Q252" t="str">
        <f t="shared" si="23"/>
        <v>accetto</v>
      </c>
    </row>
    <row r="253" spans="1:17" ht="12.75">
      <c r="A253" t="s">
        <v>291</v>
      </c>
      <c r="B253">
        <v>1.9349200824922264</v>
      </c>
      <c r="C253">
        <v>2.5751948410572822</v>
      </c>
      <c r="D253">
        <v>3.1736224273618063</v>
      </c>
      <c r="E253">
        <v>3.7679911852364967</v>
      </c>
      <c r="F253">
        <v>2.653716168952087</v>
      </c>
      <c r="G253">
        <v>1.6398563590109916</v>
      </c>
      <c r="H253">
        <v>2.4198524075154637</v>
      </c>
      <c r="I253">
        <v>3.2675357908965452</v>
      </c>
      <c r="J253">
        <v>2.015583770808007</v>
      </c>
      <c r="K253">
        <v>1.3243111875726754</v>
      </c>
      <c r="L253">
        <f t="shared" si="18"/>
        <v>2.477258422090358</v>
      </c>
      <c r="M253" s="11">
        <f t="shared" si="19"/>
        <v>0.5952533823896707</v>
      </c>
      <c r="N253">
        <f t="shared" si="20"/>
        <v>-0.10170342824313336</v>
      </c>
      <c r="O253" t="str">
        <f t="shared" si="21"/>
        <v>accetto</v>
      </c>
      <c r="P253">
        <f t="shared" si="22"/>
        <v>-0.09321153473117627</v>
      </c>
      <c r="Q253" t="str">
        <f t="shared" si="23"/>
        <v>accetto</v>
      </c>
    </row>
    <row r="254" spans="1:17" ht="12.75">
      <c r="A254" t="s">
        <v>292</v>
      </c>
      <c r="B254">
        <v>3.7074584498896</v>
      </c>
      <c r="C254">
        <v>1.9863704958743256</v>
      </c>
      <c r="D254">
        <v>1.5042292685552638</v>
      </c>
      <c r="E254">
        <v>3.711194919396803</v>
      </c>
      <c r="F254">
        <v>1.9785213374689192</v>
      </c>
      <c r="G254">
        <v>2.9771908875545705</v>
      </c>
      <c r="H254">
        <v>2.498999159953428</v>
      </c>
      <c r="I254">
        <v>3.179521354479675</v>
      </c>
      <c r="J254">
        <v>1.4961437671991007</v>
      </c>
      <c r="K254">
        <v>1.7928345591576544</v>
      </c>
      <c r="L254">
        <f t="shared" si="18"/>
        <v>2.483246419952934</v>
      </c>
      <c r="M254" s="11">
        <f t="shared" si="19"/>
        <v>0.7385253935576499</v>
      </c>
      <c r="N254">
        <f t="shared" si="20"/>
        <v>-0.0749242877034472</v>
      </c>
      <c r="O254" t="str">
        <f t="shared" si="21"/>
        <v>accetto</v>
      </c>
      <c r="P254">
        <f t="shared" si="22"/>
        <v>-0.06164883991911547</v>
      </c>
      <c r="Q254" t="str">
        <f t="shared" si="23"/>
        <v>accetto</v>
      </c>
    </row>
    <row r="255" spans="1:17" ht="12.75">
      <c r="A255" t="s">
        <v>293</v>
      </c>
      <c r="B255">
        <v>2.156594496437947</v>
      </c>
      <c r="C255">
        <v>2.6643684833754833</v>
      </c>
      <c r="D255">
        <v>1.959155685483438</v>
      </c>
      <c r="E255">
        <v>2.2299564737954825</v>
      </c>
      <c r="F255">
        <v>1.7898842917111324</v>
      </c>
      <c r="G255">
        <v>3.3964070100660138</v>
      </c>
      <c r="H255">
        <v>2.4676684451139863</v>
      </c>
      <c r="I255">
        <v>3.885966512043524</v>
      </c>
      <c r="J255">
        <v>2.09708028666455</v>
      </c>
      <c r="K255">
        <v>3.4404102088365107</v>
      </c>
      <c r="L255">
        <f t="shared" si="18"/>
        <v>2.6087491893528068</v>
      </c>
      <c r="M255" s="11">
        <f t="shared" si="19"/>
        <v>0.5187322844471743</v>
      </c>
      <c r="N255">
        <f t="shared" si="20"/>
        <v>0.4863411597817445</v>
      </c>
      <c r="O255" t="str">
        <f t="shared" si="21"/>
        <v>accetto</v>
      </c>
      <c r="P255">
        <f t="shared" si="22"/>
        <v>0.4774791248878511</v>
      </c>
      <c r="Q255" t="str">
        <f t="shared" si="23"/>
        <v>accetto</v>
      </c>
    </row>
    <row r="256" spans="1:17" ht="12.75">
      <c r="A256" t="s">
        <v>294</v>
      </c>
      <c r="B256">
        <v>1.6768721668699982</v>
      </c>
      <c r="C256">
        <v>2.4980256520848343</v>
      </c>
      <c r="D256">
        <v>4.102450223836058</v>
      </c>
      <c r="E256">
        <v>1.7236294845156408</v>
      </c>
      <c r="F256">
        <v>3.503706709709604</v>
      </c>
      <c r="G256">
        <v>1.7441559501776283</v>
      </c>
      <c r="H256">
        <v>2.40180513117366</v>
      </c>
      <c r="I256">
        <v>1.343485514312306</v>
      </c>
      <c r="J256">
        <v>3.990047445786331</v>
      </c>
      <c r="K256">
        <v>2.6285528796847757</v>
      </c>
      <c r="L256">
        <f t="shared" si="18"/>
        <v>2.5612731158150837</v>
      </c>
      <c r="M256" s="11">
        <f t="shared" si="19"/>
        <v>0.9970288762109618</v>
      </c>
      <c r="N256">
        <f t="shared" si="20"/>
        <v>0.274021704311489</v>
      </c>
      <c r="O256" t="str">
        <f t="shared" si="21"/>
        <v>accetto</v>
      </c>
      <c r="P256">
        <f t="shared" si="22"/>
        <v>0.19405109466657533</v>
      </c>
      <c r="Q256" t="str">
        <f t="shared" si="23"/>
        <v>accetto</v>
      </c>
    </row>
    <row r="257" spans="1:17" ht="12.75">
      <c r="A257" t="s">
        <v>295</v>
      </c>
      <c r="B257">
        <v>2.0189295509476324</v>
      </c>
      <c r="C257">
        <v>2.6671483266534324</v>
      </c>
      <c r="D257">
        <v>3.126011381098124</v>
      </c>
      <c r="E257">
        <v>3.021761630961919</v>
      </c>
      <c r="F257">
        <v>2.369631942142405</v>
      </c>
      <c r="G257">
        <v>2.028971714692034</v>
      </c>
      <c r="H257">
        <v>2.9095541975959804</v>
      </c>
      <c r="I257">
        <v>4.008478980395012</v>
      </c>
      <c r="J257">
        <v>1.952026006468941</v>
      </c>
      <c r="K257">
        <v>3.280634335249033</v>
      </c>
      <c r="L257">
        <f t="shared" si="18"/>
        <v>2.7383148066204512</v>
      </c>
      <c r="M257" s="11">
        <f t="shared" si="19"/>
        <v>0.4385917480450385</v>
      </c>
      <c r="N257">
        <f t="shared" si="20"/>
        <v>1.065776215296092</v>
      </c>
      <c r="O257" t="str">
        <f t="shared" si="21"/>
        <v>accetto</v>
      </c>
      <c r="P257">
        <f t="shared" si="22"/>
        <v>1.137943758125748</v>
      </c>
      <c r="Q257" t="str">
        <f t="shared" si="23"/>
        <v>accetto</v>
      </c>
    </row>
    <row r="258" spans="1:17" ht="12.75">
      <c r="A258" t="s">
        <v>296</v>
      </c>
      <c r="B258">
        <v>1.2601480958801403</v>
      </c>
      <c r="C258">
        <v>1.8082740241652573</v>
      </c>
      <c r="D258">
        <v>2.3020346426756078</v>
      </c>
      <c r="E258">
        <v>3.0698566175533415</v>
      </c>
      <c r="F258">
        <v>2.0001459135755795</v>
      </c>
      <c r="G258">
        <v>3.0759404388163603</v>
      </c>
      <c r="H258">
        <v>2.2623242036229385</v>
      </c>
      <c r="I258">
        <v>2.709920773527301</v>
      </c>
      <c r="J258">
        <v>2.3399636668341373</v>
      </c>
      <c r="K258">
        <v>2.514579305288862</v>
      </c>
      <c r="L258">
        <f t="shared" si="18"/>
        <v>2.3343187681939526</v>
      </c>
      <c r="M258" s="11">
        <f t="shared" si="19"/>
        <v>0.31256487861480053</v>
      </c>
      <c r="N258">
        <f t="shared" si="20"/>
        <v>-0.7409489938284447</v>
      </c>
      <c r="O258" t="str">
        <f t="shared" si="21"/>
        <v>accetto</v>
      </c>
      <c r="P258">
        <f t="shared" si="22"/>
        <v>-0.937137304979415</v>
      </c>
      <c r="Q258" t="str">
        <f t="shared" si="23"/>
        <v>accetto</v>
      </c>
    </row>
    <row r="259" spans="1:17" ht="12.75">
      <c r="A259" t="s">
        <v>297</v>
      </c>
      <c r="B259">
        <v>4.212499219029269</v>
      </c>
      <c r="C259">
        <v>1.429903429980186</v>
      </c>
      <c r="D259">
        <v>1.9073933637173468</v>
      </c>
      <c r="E259">
        <v>2.3977615766079907</v>
      </c>
      <c r="F259">
        <v>1.7138702892020774</v>
      </c>
      <c r="G259">
        <v>1.9711802360188813</v>
      </c>
      <c r="H259">
        <v>2.8954339121196426</v>
      </c>
      <c r="I259">
        <v>2.793705153458177</v>
      </c>
      <c r="J259">
        <v>4.156252812299499</v>
      </c>
      <c r="K259">
        <v>3.131874937162138</v>
      </c>
      <c r="L259">
        <f t="shared" si="18"/>
        <v>2.6609874929595208</v>
      </c>
      <c r="M259" s="11">
        <f t="shared" si="19"/>
        <v>0.9403273457217899</v>
      </c>
      <c r="N259">
        <f t="shared" si="20"/>
        <v>0.7199579555695144</v>
      </c>
      <c r="O259" t="str">
        <f t="shared" si="21"/>
        <v>accetto</v>
      </c>
      <c r="P259">
        <f t="shared" si="22"/>
        <v>0.5249919016729282</v>
      </c>
      <c r="Q259" t="str">
        <f t="shared" si="23"/>
        <v>accetto</v>
      </c>
    </row>
    <row r="260" spans="1:17" ht="12.75">
      <c r="A260" t="s">
        <v>298</v>
      </c>
      <c r="B260">
        <v>2.290022954341566</v>
      </c>
      <c r="C260">
        <v>2.727796017925357</v>
      </c>
      <c r="D260">
        <v>2.191488041065668</v>
      </c>
      <c r="E260">
        <v>2.6060665360841995</v>
      </c>
      <c r="F260">
        <v>2.3333524953136475</v>
      </c>
      <c r="G260">
        <v>1.5195947759048067</v>
      </c>
      <c r="H260">
        <v>2.429209659035223</v>
      </c>
      <c r="I260">
        <v>2.389938142605388</v>
      </c>
      <c r="J260">
        <v>2.8649295937202623</v>
      </c>
      <c r="K260">
        <v>2.0718800185682085</v>
      </c>
      <c r="L260">
        <f t="shared" si="18"/>
        <v>2.3424278234564326</v>
      </c>
      <c r="M260" s="11">
        <f t="shared" si="19"/>
        <v>0.1418524691237898</v>
      </c>
      <c r="N260">
        <f t="shared" si="20"/>
        <v>-0.704684196228029</v>
      </c>
      <c r="O260" t="str">
        <f t="shared" si="21"/>
        <v>accetto</v>
      </c>
      <c r="P260">
        <f t="shared" si="22"/>
        <v>-1.323003777294198</v>
      </c>
      <c r="Q260" t="str">
        <f t="shared" si="23"/>
        <v>accetto</v>
      </c>
    </row>
    <row r="261" spans="1:17" ht="12.75">
      <c r="A261" t="s">
        <v>299</v>
      </c>
      <c r="B261">
        <v>1.895862400160695</v>
      </c>
      <c r="C261">
        <v>3.247091321768494</v>
      </c>
      <c r="D261">
        <v>3.6515979092018824</v>
      </c>
      <c r="E261">
        <v>3.3537173636136686</v>
      </c>
      <c r="F261">
        <v>2.76313250461385</v>
      </c>
      <c r="G261">
        <v>2.428992609386569</v>
      </c>
      <c r="H261">
        <v>3.12457081454113</v>
      </c>
      <c r="I261">
        <v>2.7901712636230513</v>
      </c>
      <c r="J261">
        <v>1.244237552746199</v>
      </c>
      <c r="K261">
        <v>2.97841440446291</v>
      </c>
      <c r="L261">
        <f t="shared" si="18"/>
        <v>2.747778814411845</v>
      </c>
      <c r="M261" s="11">
        <f t="shared" si="19"/>
        <v>0.5242870945274802</v>
      </c>
      <c r="N261">
        <f t="shared" si="20"/>
        <v>1.1081005448183796</v>
      </c>
      <c r="O261" t="str">
        <f t="shared" si="21"/>
        <v>accetto</v>
      </c>
      <c r="P261">
        <f t="shared" si="22"/>
        <v>1.0821303727471916</v>
      </c>
      <c r="Q261" t="str">
        <f t="shared" si="23"/>
        <v>accetto</v>
      </c>
    </row>
    <row r="262" spans="1:17" ht="12.75">
      <c r="A262" t="s">
        <v>300</v>
      </c>
      <c r="B262">
        <v>2.915968416657506</v>
      </c>
      <c r="C262">
        <v>0.9180135385940957</v>
      </c>
      <c r="D262">
        <v>2.373755885466835</v>
      </c>
      <c r="E262">
        <v>1.621662775128243</v>
      </c>
      <c r="F262">
        <v>2.334686948709077</v>
      </c>
      <c r="G262">
        <v>2.7784417398322603</v>
      </c>
      <c r="H262">
        <v>2.545929313430406</v>
      </c>
      <c r="I262">
        <v>2.372217244624153</v>
      </c>
      <c r="J262">
        <v>2.7006117552627984</v>
      </c>
      <c r="K262">
        <v>2.556559922888937</v>
      </c>
      <c r="L262">
        <f aca="true" t="shared" si="24" ref="L262:L325">AVERAGE(B262:K262)</f>
        <v>2.311784754059431</v>
      </c>
      <c r="M262" s="11">
        <f aca="true" t="shared" si="25" ref="M262:M325">VAR(B262:K262)</f>
        <v>0.36395724441905725</v>
      </c>
      <c r="N262">
        <f aca="true" t="shared" si="26" ref="N262:N325">(L262-$C$1)/($C$2/10)^0.5</f>
        <v>-0.8417241686499065</v>
      </c>
      <c r="O262" t="str">
        <f aca="true" t="shared" si="27" ref="O262:O325">IF(N262&lt;$G$1,"accetto","rifiuto")</f>
        <v>accetto</v>
      </c>
      <c r="P262">
        <f aca="true" t="shared" si="28" ref="P262:P325">(L262-$C$1)/(M262/10)^0.5</f>
        <v>-0.9865738851737668</v>
      </c>
      <c r="Q262" t="str">
        <f aca="true" t="shared" si="29" ref="Q262:Q325">IF(P262&lt;$G$2,"accetto","rifiuto")</f>
        <v>accetto</v>
      </c>
    </row>
    <row r="263" spans="1:17" ht="12.75">
      <c r="A263" t="s">
        <v>301</v>
      </c>
      <c r="B263">
        <v>2.3825407690242173</v>
      </c>
      <c r="C263">
        <v>1.018312985124794</v>
      </c>
      <c r="D263">
        <v>1.3879308512559874</v>
      </c>
      <c r="E263">
        <v>1.4660558625701015</v>
      </c>
      <c r="F263">
        <v>2.682598242199674</v>
      </c>
      <c r="G263">
        <v>3.3297679446036454</v>
      </c>
      <c r="H263">
        <v>1.8846449527632103</v>
      </c>
      <c r="I263">
        <v>1.4505247543775113</v>
      </c>
      <c r="J263">
        <v>2.9595423394562204</v>
      </c>
      <c r="K263">
        <v>1.4809470762429555</v>
      </c>
      <c r="L263">
        <f t="shared" si="24"/>
        <v>2.0042865777618317</v>
      </c>
      <c r="M263" s="11">
        <f t="shared" si="25"/>
        <v>0.6121309433872631</v>
      </c>
      <c r="N263">
        <f t="shared" si="26"/>
        <v>-2.2168978189672006</v>
      </c>
      <c r="O263" t="str">
        <f t="shared" si="27"/>
        <v>accetto</v>
      </c>
      <c r="P263">
        <f t="shared" si="28"/>
        <v>-2.003588412816778</v>
      </c>
      <c r="Q263" t="str">
        <f t="shared" si="29"/>
        <v>accetto</v>
      </c>
    </row>
    <row r="264" spans="1:17" ht="12.75">
      <c r="A264" t="s">
        <v>302</v>
      </c>
      <c r="B264">
        <v>2.933591240353053</v>
      </c>
      <c r="C264">
        <v>1.8326527191470632</v>
      </c>
      <c r="D264">
        <v>0.9366251440224005</v>
      </c>
      <c r="E264">
        <v>2.1356877919470207</v>
      </c>
      <c r="F264">
        <v>2.577752007473464</v>
      </c>
      <c r="G264">
        <v>2.2354759659720003</v>
      </c>
      <c r="H264">
        <v>2.0094790484677105</v>
      </c>
      <c r="I264">
        <v>2.245543854119205</v>
      </c>
      <c r="J264">
        <v>3.474220112996136</v>
      </c>
      <c r="K264">
        <v>2.0574301391809513</v>
      </c>
      <c r="L264">
        <f t="shared" si="24"/>
        <v>2.2438458023679004</v>
      </c>
      <c r="M264" s="11">
        <f t="shared" si="25"/>
        <v>0.4533798151279471</v>
      </c>
      <c r="N264">
        <f t="shared" si="26"/>
        <v>-1.1455563972545806</v>
      </c>
      <c r="O264" t="str">
        <f t="shared" si="27"/>
        <v>accetto</v>
      </c>
      <c r="P264">
        <f t="shared" si="28"/>
        <v>-1.2030131832374942</v>
      </c>
      <c r="Q264" t="str">
        <f t="shared" si="29"/>
        <v>accetto</v>
      </c>
    </row>
    <row r="265" spans="1:17" ht="12.75">
      <c r="A265" t="s">
        <v>303</v>
      </c>
      <c r="B265">
        <v>2.455642286803368</v>
      </c>
      <c r="C265">
        <v>2.721368132774842</v>
      </c>
      <c r="D265">
        <v>2.861411781636889</v>
      </c>
      <c r="E265">
        <v>3.4046838366680277</v>
      </c>
      <c r="F265">
        <v>2.6992596163404414</v>
      </c>
      <c r="G265">
        <v>1.992898063085704</v>
      </c>
      <c r="H265">
        <v>2.292791543193289</v>
      </c>
      <c r="I265">
        <v>2.4152236227860158</v>
      </c>
      <c r="J265">
        <v>2.4145692582897027</v>
      </c>
      <c r="K265">
        <v>1.7134683454082733</v>
      </c>
      <c r="L265">
        <f t="shared" si="24"/>
        <v>2.4971316486986552</v>
      </c>
      <c r="M265" s="11">
        <f t="shared" si="25"/>
        <v>0.2192077895452</v>
      </c>
      <c r="N265">
        <f t="shared" si="26"/>
        <v>-0.012827656986313796</v>
      </c>
      <c r="O265" t="str">
        <f t="shared" si="27"/>
        <v>accetto</v>
      </c>
      <c r="P265">
        <f t="shared" si="28"/>
        <v>-0.01937333325301993</v>
      </c>
      <c r="Q265" t="str">
        <f t="shared" si="29"/>
        <v>accetto</v>
      </c>
    </row>
    <row r="266" spans="1:17" ht="12.75">
      <c r="A266" t="s">
        <v>304</v>
      </c>
      <c r="B266">
        <v>2.8500544577991604</v>
      </c>
      <c r="C266">
        <v>3.0931452409663507</v>
      </c>
      <c r="D266">
        <v>3.379391925386699</v>
      </c>
      <c r="E266">
        <v>2.6072152914468916</v>
      </c>
      <c r="F266">
        <v>2.612690569806091</v>
      </c>
      <c r="G266">
        <v>2.4788191698416995</v>
      </c>
      <c r="H266">
        <v>2.6279475523313067</v>
      </c>
      <c r="I266">
        <v>2.061763897165747</v>
      </c>
      <c r="J266">
        <v>2.0781648117281293</v>
      </c>
      <c r="K266">
        <v>2.78189363313345</v>
      </c>
      <c r="L266">
        <f t="shared" si="24"/>
        <v>2.6571086549605525</v>
      </c>
      <c r="M266" s="11">
        <f t="shared" si="25"/>
        <v>0.16570350881735546</v>
      </c>
      <c r="N266">
        <f t="shared" si="26"/>
        <v>0.7026112646907098</v>
      </c>
      <c r="O266" t="str">
        <f t="shared" si="27"/>
        <v>accetto</v>
      </c>
      <c r="P266">
        <f t="shared" si="28"/>
        <v>1.2204900919969541</v>
      </c>
      <c r="Q266" t="str">
        <f t="shared" si="29"/>
        <v>accetto</v>
      </c>
    </row>
    <row r="267" spans="1:17" ht="12.75">
      <c r="A267" t="s">
        <v>305</v>
      </c>
      <c r="B267">
        <v>2.9588075862011465</v>
      </c>
      <c r="C267">
        <v>0.7071634710155195</v>
      </c>
      <c r="D267">
        <v>2.5688336785765387</v>
      </c>
      <c r="E267">
        <v>3.0257473056212802</v>
      </c>
      <c r="F267">
        <v>2.789582817908922</v>
      </c>
      <c r="G267">
        <v>2.491696645107595</v>
      </c>
      <c r="H267">
        <v>1.9612554398622706</v>
      </c>
      <c r="I267">
        <v>2.7297912669178004</v>
      </c>
      <c r="J267">
        <v>2.038050017218893</v>
      </c>
      <c r="K267">
        <v>2.5471222826104167</v>
      </c>
      <c r="L267">
        <f t="shared" si="24"/>
        <v>2.3818050511040383</v>
      </c>
      <c r="M267" s="11">
        <f t="shared" si="25"/>
        <v>0.46764558263512945</v>
      </c>
      <c r="N267">
        <f t="shared" si="26"/>
        <v>-0.5285838806569683</v>
      </c>
      <c r="O267" t="str">
        <f t="shared" si="27"/>
        <v>accetto</v>
      </c>
      <c r="P267">
        <f t="shared" si="28"/>
        <v>-0.5465633405145228</v>
      </c>
      <c r="Q267" t="str">
        <f t="shared" si="29"/>
        <v>accetto</v>
      </c>
    </row>
    <row r="268" spans="1:17" ht="12.75">
      <c r="A268" t="s">
        <v>306</v>
      </c>
      <c r="B268">
        <v>2.8466958154581334</v>
      </c>
      <c r="C268">
        <v>2.4231724632522855</v>
      </c>
      <c r="D268">
        <v>2.3112431749916595</v>
      </c>
      <c r="E268">
        <v>2.204584173755393</v>
      </c>
      <c r="F268">
        <v>2.0600596554800177</v>
      </c>
      <c r="G268">
        <v>2.700780571656196</v>
      </c>
      <c r="H268">
        <v>2.4286115666700425</v>
      </c>
      <c r="I268">
        <v>3.5839009276742217</v>
      </c>
      <c r="J268">
        <v>3.5524142586427843</v>
      </c>
      <c r="K268">
        <v>2.8560594980785936</v>
      </c>
      <c r="L268">
        <f t="shared" si="24"/>
        <v>2.6967522105659327</v>
      </c>
      <c r="M268" s="11">
        <f t="shared" si="25"/>
        <v>0.2788930885222243</v>
      </c>
      <c r="N268">
        <f t="shared" si="26"/>
        <v>0.879902635097556</v>
      </c>
      <c r="O268" t="str">
        <f t="shared" si="27"/>
        <v>accetto</v>
      </c>
      <c r="P268">
        <f t="shared" si="28"/>
        <v>1.1781504258964386</v>
      </c>
      <c r="Q268" t="str">
        <f t="shared" si="29"/>
        <v>accetto</v>
      </c>
    </row>
    <row r="269" spans="1:17" ht="12.75">
      <c r="A269" t="s">
        <v>307</v>
      </c>
      <c r="B269">
        <v>2.68438769596969</v>
      </c>
      <c r="C269">
        <v>2.529245430437186</v>
      </c>
      <c r="D269">
        <v>2.812980770033846</v>
      </c>
      <c r="E269">
        <v>2.5684526358600124</v>
      </c>
      <c r="F269">
        <v>2.3051826664686814</v>
      </c>
      <c r="G269">
        <v>2.7154675978817977</v>
      </c>
      <c r="H269">
        <v>2.702301526971951</v>
      </c>
      <c r="I269">
        <v>4.044030105069396</v>
      </c>
      <c r="J269">
        <v>1.7946159740517942</v>
      </c>
      <c r="K269">
        <v>1.9517341952746392</v>
      </c>
      <c r="L269">
        <f t="shared" si="24"/>
        <v>2.6108398598018994</v>
      </c>
      <c r="M269" s="11">
        <f t="shared" si="25"/>
        <v>0.36912656302618213</v>
      </c>
      <c r="N269">
        <f t="shared" si="26"/>
        <v>0.4956909222671867</v>
      </c>
      <c r="O269" t="str">
        <f t="shared" si="27"/>
        <v>accetto</v>
      </c>
      <c r="P269">
        <f t="shared" si="28"/>
        <v>0.5769103338818959</v>
      </c>
      <c r="Q269" t="str">
        <f t="shared" si="29"/>
        <v>accetto</v>
      </c>
    </row>
    <row r="270" spans="1:17" ht="12.75">
      <c r="A270" t="s">
        <v>308</v>
      </c>
      <c r="B270">
        <v>2.3584466502484247</v>
      </c>
      <c r="C270">
        <v>3.0930680677579403</v>
      </c>
      <c r="D270">
        <v>3.1870280567727605</v>
      </c>
      <c r="E270">
        <v>2.236925375292458</v>
      </c>
      <c r="F270">
        <v>0.009054627735167742</v>
      </c>
      <c r="G270">
        <v>2.844745584170596</v>
      </c>
      <c r="H270">
        <v>2.548640022375821</v>
      </c>
      <c r="I270">
        <v>2.4941308167228726</v>
      </c>
      <c r="J270">
        <v>1.2545755471228404</v>
      </c>
      <c r="K270">
        <v>3.087625748789833</v>
      </c>
      <c r="L270">
        <f t="shared" si="24"/>
        <v>2.3114240496988714</v>
      </c>
      <c r="M270" s="11">
        <f t="shared" si="25"/>
        <v>0.9755354172694679</v>
      </c>
      <c r="N270">
        <f t="shared" si="26"/>
        <v>-0.843337287589891</v>
      </c>
      <c r="O270" t="str">
        <f t="shared" si="27"/>
        <v>accetto</v>
      </c>
      <c r="P270">
        <f t="shared" si="28"/>
        <v>-0.6037606218874959</v>
      </c>
      <c r="Q270" t="str">
        <f t="shared" si="29"/>
        <v>accetto</v>
      </c>
    </row>
    <row r="271" spans="1:17" ht="12.75">
      <c r="A271" t="s">
        <v>309</v>
      </c>
      <c r="B271">
        <v>2.792644021842534</v>
      </c>
      <c r="C271">
        <v>2.0897424007648624</v>
      </c>
      <c r="D271">
        <v>2.355906365471583</v>
      </c>
      <c r="E271">
        <v>2.694873605662451</v>
      </c>
      <c r="F271">
        <v>3.4866691161778363</v>
      </c>
      <c r="G271">
        <v>3.0514138285184345</v>
      </c>
      <c r="H271">
        <v>1.153874156798338</v>
      </c>
      <c r="I271">
        <v>2.7215948290745473</v>
      </c>
      <c r="J271">
        <v>3.105385233375273</v>
      </c>
      <c r="K271">
        <v>3.8754130757934036</v>
      </c>
      <c r="L271">
        <f t="shared" si="24"/>
        <v>2.7327516633479263</v>
      </c>
      <c r="M271" s="11">
        <f t="shared" si="25"/>
        <v>0.5742157522215953</v>
      </c>
      <c r="N271">
        <f t="shared" si="26"/>
        <v>1.040897082244219</v>
      </c>
      <c r="O271" t="str">
        <f t="shared" si="27"/>
        <v>accetto</v>
      </c>
      <c r="P271">
        <f t="shared" si="28"/>
        <v>0.9713041454087258</v>
      </c>
      <c r="Q271" t="str">
        <f t="shared" si="29"/>
        <v>accetto</v>
      </c>
    </row>
    <row r="272" spans="1:17" ht="12.75">
      <c r="A272" t="s">
        <v>310</v>
      </c>
      <c r="B272">
        <v>0.5957253580709221</v>
      </c>
      <c r="C272">
        <v>2.996041247596395</v>
      </c>
      <c r="D272">
        <v>1.4901821368493984</v>
      </c>
      <c r="E272">
        <v>2.562097100592382</v>
      </c>
      <c r="F272">
        <v>3.5795438569493854</v>
      </c>
      <c r="G272">
        <v>3.2529757789097857</v>
      </c>
      <c r="H272">
        <v>3.2603602902895545</v>
      </c>
      <c r="I272">
        <v>2.785175906153654</v>
      </c>
      <c r="J272">
        <v>1.4826255935258814</v>
      </c>
      <c r="K272">
        <v>1.9199034623557054</v>
      </c>
      <c r="L272">
        <f t="shared" si="24"/>
        <v>2.3924630731293064</v>
      </c>
      <c r="M272" s="11">
        <f t="shared" si="25"/>
        <v>0.9492986998422658</v>
      </c>
      <c r="N272">
        <f t="shared" si="26"/>
        <v>-0.4809197571485893</v>
      </c>
      <c r="O272" t="str">
        <f t="shared" si="27"/>
        <v>accetto</v>
      </c>
      <c r="P272">
        <f t="shared" si="28"/>
        <v>-0.3490247126915041</v>
      </c>
      <c r="Q272" t="str">
        <f t="shared" si="29"/>
        <v>accetto</v>
      </c>
    </row>
    <row r="273" spans="1:17" ht="12.75">
      <c r="A273" t="s">
        <v>311</v>
      </c>
      <c r="B273">
        <v>2.8481604986427556</v>
      </c>
      <c r="C273">
        <v>0.8640566037138342</v>
      </c>
      <c r="D273">
        <v>1.3236648619522384</v>
      </c>
      <c r="E273">
        <v>2.4842848015498475</v>
      </c>
      <c r="F273">
        <v>2.1320381422992796</v>
      </c>
      <c r="G273">
        <v>2.549996180736116</v>
      </c>
      <c r="H273">
        <v>1.7608961053019812</v>
      </c>
      <c r="I273">
        <v>1.4524733778898735</v>
      </c>
      <c r="J273">
        <v>2.3572874443470937</v>
      </c>
      <c r="K273">
        <v>1.77987267569506</v>
      </c>
      <c r="L273">
        <f t="shared" si="24"/>
        <v>1.955273069212808</v>
      </c>
      <c r="M273" s="11">
        <f t="shared" si="25"/>
        <v>0.39274399295965484</v>
      </c>
      <c r="N273">
        <f t="shared" si="26"/>
        <v>-2.436092892829969</v>
      </c>
      <c r="O273" t="str">
        <f t="shared" si="27"/>
        <v>accetto</v>
      </c>
      <c r="P273">
        <f t="shared" si="28"/>
        <v>-2.7486792967120315</v>
      </c>
      <c r="Q273" t="str">
        <f t="shared" si="29"/>
        <v>accetto</v>
      </c>
    </row>
    <row r="274" spans="1:17" ht="12.75">
      <c r="A274" t="s">
        <v>312</v>
      </c>
      <c r="B274">
        <v>2.8730496622426926</v>
      </c>
      <c r="C274">
        <v>4.041110385351203</v>
      </c>
      <c r="D274">
        <v>2.2047015413431836</v>
      </c>
      <c r="E274">
        <v>1.9617618890424637</v>
      </c>
      <c r="F274">
        <v>2.601418458052649</v>
      </c>
      <c r="G274">
        <v>2.73207350377902</v>
      </c>
      <c r="H274">
        <v>2.6317989777635376</v>
      </c>
      <c r="I274">
        <v>2.720856860269123</v>
      </c>
      <c r="J274">
        <v>1.973681934191518</v>
      </c>
      <c r="K274">
        <v>2.3903762613406343</v>
      </c>
      <c r="L274">
        <f t="shared" si="24"/>
        <v>2.6130829473376025</v>
      </c>
      <c r="M274" s="11">
        <f t="shared" si="25"/>
        <v>0.3536146436505432</v>
      </c>
      <c r="N274">
        <f t="shared" si="26"/>
        <v>0.5057223146858161</v>
      </c>
      <c r="O274" t="str">
        <f t="shared" si="27"/>
        <v>accetto</v>
      </c>
      <c r="P274">
        <f t="shared" si="28"/>
        <v>0.6013564846481246</v>
      </c>
      <c r="Q274" t="str">
        <f t="shared" si="29"/>
        <v>accetto</v>
      </c>
    </row>
    <row r="275" spans="1:17" ht="12.75">
      <c r="A275" t="s">
        <v>313</v>
      </c>
      <c r="B275">
        <v>2.280790305397886</v>
      </c>
      <c r="C275">
        <v>2.308158658318007</v>
      </c>
      <c r="D275">
        <v>2.895623629590318</v>
      </c>
      <c r="E275">
        <v>2.615484883060617</v>
      </c>
      <c r="F275">
        <v>2.279143139730877</v>
      </c>
      <c r="G275">
        <v>3.5235032454420434</v>
      </c>
      <c r="H275">
        <v>2.5422989570847676</v>
      </c>
      <c r="I275">
        <v>3.3714752404239334</v>
      </c>
      <c r="J275">
        <v>1.7086305499060472</v>
      </c>
      <c r="K275">
        <v>2.3436237670205173</v>
      </c>
      <c r="L275">
        <f t="shared" si="24"/>
        <v>2.5868732375975014</v>
      </c>
      <c r="M275" s="11">
        <f t="shared" si="25"/>
        <v>0.29861725404094525</v>
      </c>
      <c r="N275">
        <f t="shared" si="26"/>
        <v>0.38850892938700743</v>
      </c>
      <c r="O275" t="str">
        <f t="shared" si="27"/>
        <v>accetto</v>
      </c>
      <c r="P275">
        <f t="shared" si="28"/>
        <v>0.5027227723438009</v>
      </c>
      <c r="Q275" t="str">
        <f t="shared" si="29"/>
        <v>accetto</v>
      </c>
    </row>
    <row r="276" spans="1:17" ht="12.75">
      <c r="A276" t="s">
        <v>314</v>
      </c>
      <c r="B276">
        <v>3.90570356009448</v>
      </c>
      <c r="C276">
        <v>2.1747422587282017</v>
      </c>
      <c r="D276">
        <v>3.3710138089486463</v>
      </c>
      <c r="E276">
        <v>2.869696647114779</v>
      </c>
      <c r="F276">
        <v>1.9870039592933608</v>
      </c>
      <c r="G276">
        <v>2.980456278935435</v>
      </c>
      <c r="H276">
        <v>2.190119020503971</v>
      </c>
      <c r="I276">
        <v>1.9351435632415814</v>
      </c>
      <c r="J276">
        <v>1.8300304378362853</v>
      </c>
      <c r="K276">
        <v>2.6772893685711097</v>
      </c>
      <c r="L276">
        <f t="shared" si="24"/>
        <v>2.592119890326785</v>
      </c>
      <c r="M276" s="11">
        <f t="shared" si="25"/>
        <v>0.4757397716925201</v>
      </c>
      <c r="N276">
        <f t="shared" si="26"/>
        <v>0.4119726737010333</v>
      </c>
      <c r="O276" t="str">
        <f t="shared" si="27"/>
        <v>accetto</v>
      </c>
      <c r="P276">
        <f t="shared" si="28"/>
        <v>0.42234628879003033</v>
      </c>
      <c r="Q276" t="str">
        <f t="shared" si="29"/>
        <v>accetto</v>
      </c>
    </row>
    <row r="277" spans="1:17" ht="12.75">
      <c r="A277" t="s">
        <v>315</v>
      </c>
      <c r="B277">
        <v>2.5781877145459475</v>
      </c>
      <c r="C277">
        <v>1.57787341045605</v>
      </c>
      <c r="D277">
        <v>2.632899499870973</v>
      </c>
      <c r="E277">
        <v>2.2198041774515787</v>
      </c>
      <c r="F277">
        <v>1.5014526408276652</v>
      </c>
      <c r="G277">
        <v>1.99093657737194</v>
      </c>
      <c r="H277">
        <v>2.8812814711398005</v>
      </c>
      <c r="I277">
        <v>3.7035226162606705</v>
      </c>
      <c r="J277">
        <v>2.1184685198204534</v>
      </c>
      <c r="K277">
        <v>2.1447379584083137</v>
      </c>
      <c r="L277">
        <f t="shared" si="24"/>
        <v>2.3349164586153393</v>
      </c>
      <c r="M277" s="11">
        <f t="shared" si="25"/>
        <v>0.4224376687717321</v>
      </c>
      <c r="N277">
        <f t="shared" si="26"/>
        <v>-0.7382760410050024</v>
      </c>
      <c r="O277" t="str">
        <f t="shared" si="27"/>
        <v>accetto</v>
      </c>
      <c r="P277">
        <f t="shared" si="28"/>
        <v>-0.803197703695732</v>
      </c>
      <c r="Q277" t="str">
        <f t="shared" si="29"/>
        <v>accetto</v>
      </c>
    </row>
    <row r="278" spans="1:17" ht="12.75">
      <c r="A278" t="s">
        <v>316</v>
      </c>
      <c r="B278">
        <v>3.0250350612186594</v>
      </c>
      <c r="C278">
        <v>2.6688734694164395</v>
      </c>
      <c r="D278">
        <v>3.1566153815583675</v>
      </c>
      <c r="E278">
        <v>2.538397690622105</v>
      </c>
      <c r="F278">
        <v>2.1791250538558415</v>
      </c>
      <c r="G278">
        <v>2.6039330184266873</v>
      </c>
      <c r="H278">
        <v>2.349107084255593</v>
      </c>
      <c r="I278">
        <v>1.9263168775296435</v>
      </c>
      <c r="J278">
        <v>1.6913952000277277</v>
      </c>
      <c r="K278">
        <v>3.1246512032998908</v>
      </c>
      <c r="L278">
        <f t="shared" si="24"/>
        <v>2.5263450040210955</v>
      </c>
      <c r="M278" s="11">
        <f t="shared" si="25"/>
        <v>0.24883691805452676</v>
      </c>
      <c r="N278">
        <f t="shared" si="26"/>
        <v>0.11781843971734977</v>
      </c>
      <c r="O278" t="str">
        <f t="shared" si="27"/>
        <v>accetto</v>
      </c>
      <c r="P278">
        <f t="shared" si="28"/>
        <v>0.16700937943502728</v>
      </c>
      <c r="Q278" t="str">
        <f t="shared" si="29"/>
        <v>accetto</v>
      </c>
    </row>
    <row r="279" spans="1:17" ht="12.75">
      <c r="A279" t="s">
        <v>317</v>
      </c>
      <c r="B279">
        <v>3.6765505799212406</v>
      </c>
      <c r="C279">
        <v>3.4480616108953654</v>
      </c>
      <c r="D279">
        <v>2.4978632667921374</v>
      </c>
      <c r="E279">
        <v>1.2621578148491608</v>
      </c>
      <c r="F279">
        <v>3.418089466078982</v>
      </c>
      <c r="G279">
        <v>1.6880590665391537</v>
      </c>
      <c r="H279">
        <v>2.8939796794736594</v>
      </c>
      <c r="I279">
        <v>2.739278748226752</v>
      </c>
      <c r="J279">
        <v>0.9829869489749399</v>
      </c>
      <c r="K279">
        <v>2.2746526236664977</v>
      </c>
      <c r="L279">
        <f t="shared" si="24"/>
        <v>2.488167980541789</v>
      </c>
      <c r="M279" s="11">
        <f t="shared" si="25"/>
        <v>0.8756300722928958</v>
      </c>
      <c r="N279">
        <f t="shared" si="26"/>
        <v>-0.052914399639320535</v>
      </c>
      <c r="O279" t="str">
        <f t="shared" si="27"/>
        <v>accetto</v>
      </c>
      <c r="P279">
        <f t="shared" si="28"/>
        <v>-0.03998513263970429</v>
      </c>
      <c r="Q279" t="str">
        <f t="shared" si="29"/>
        <v>accetto</v>
      </c>
    </row>
    <row r="280" spans="1:17" ht="12.75">
      <c r="A280" t="s">
        <v>318</v>
      </c>
      <c r="B280">
        <v>2.352370867861282</v>
      </c>
      <c r="C280">
        <v>2.4792524652514203</v>
      </c>
      <c r="D280">
        <v>2.5229124040220086</v>
      </c>
      <c r="E280">
        <v>2.937055995855644</v>
      </c>
      <c r="F280">
        <v>2.83303454979432</v>
      </c>
      <c r="G280">
        <v>1.4220156849705745</v>
      </c>
      <c r="H280">
        <v>2.6401192142952823</v>
      </c>
      <c r="I280">
        <v>2.467722305582356</v>
      </c>
      <c r="J280">
        <v>2.7225611019548523</v>
      </c>
      <c r="K280">
        <v>2.6059572073722848</v>
      </c>
      <c r="L280">
        <f t="shared" si="24"/>
        <v>2.4983001796960025</v>
      </c>
      <c r="M280" s="11">
        <f t="shared" si="25"/>
        <v>0.17423740680114008</v>
      </c>
      <c r="N280">
        <f t="shared" si="26"/>
        <v>-0.0076018274985455905</v>
      </c>
      <c r="O280" t="str">
        <f t="shared" si="27"/>
        <v>accetto</v>
      </c>
      <c r="P280">
        <f t="shared" si="28"/>
        <v>-0.01287752237331847</v>
      </c>
      <c r="Q280" t="str">
        <f t="shared" si="29"/>
        <v>accetto</v>
      </c>
    </row>
    <row r="281" spans="1:17" ht="12.75">
      <c r="A281" t="s">
        <v>319</v>
      </c>
      <c r="B281">
        <v>2.3592183823325286</v>
      </c>
      <c r="C281">
        <v>1.4414890578927952</v>
      </c>
      <c r="D281">
        <v>1.9479993335426116</v>
      </c>
      <c r="E281">
        <v>2.788817516925519</v>
      </c>
      <c r="F281">
        <v>2.843771272414415</v>
      </c>
      <c r="G281">
        <v>3.814388361242891</v>
      </c>
      <c r="H281">
        <v>2.0588763329510584</v>
      </c>
      <c r="I281">
        <v>2.9056577544588436</v>
      </c>
      <c r="J281">
        <v>2.513604993532681</v>
      </c>
      <c r="K281">
        <v>2.8356962215968906</v>
      </c>
      <c r="L281">
        <f t="shared" si="24"/>
        <v>2.5509519226890234</v>
      </c>
      <c r="M281" s="11">
        <f t="shared" si="25"/>
        <v>0.42447166581822654</v>
      </c>
      <c r="N281">
        <f t="shared" si="26"/>
        <v>0.2278639254339403</v>
      </c>
      <c r="O281" t="str">
        <f t="shared" si="27"/>
        <v>accetto</v>
      </c>
      <c r="P281">
        <f t="shared" si="28"/>
        <v>0.24730689458065921</v>
      </c>
      <c r="Q281" t="str">
        <f t="shared" si="29"/>
        <v>accetto</v>
      </c>
    </row>
    <row r="282" spans="1:17" ht="12.75">
      <c r="A282" t="s">
        <v>320</v>
      </c>
      <c r="B282">
        <v>1.5694534918634417</v>
      </c>
      <c r="C282">
        <v>3.1421839915856253</v>
      </c>
      <c r="D282">
        <v>3.816529917776279</v>
      </c>
      <c r="E282">
        <v>2.4166400727153814</v>
      </c>
      <c r="F282">
        <v>3.9514801348832407</v>
      </c>
      <c r="G282">
        <v>2.6672037948969773</v>
      </c>
      <c r="H282">
        <v>2.061895734730115</v>
      </c>
      <c r="I282">
        <v>3.442641800779711</v>
      </c>
      <c r="J282">
        <v>3.2919771891101846</v>
      </c>
      <c r="K282">
        <v>1.9469719652056483</v>
      </c>
      <c r="L282">
        <f t="shared" si="24"/>
        <v>2.8306978093546604</v>
      </c>
      <c r="M282" s="11">
        <f t="shared" si="25"/>
        <v>0.6748038946404525</v>
      </c>
      <c r="N282">
        <f t="shared" si="26"/>
        <v>1.4789255634545733</v>
      </c>
      <c r="O282" t="str">
        <f t="shared" si="27"/>
        <v>accetto</v>
      </c>
      <c r="P282">
        <f t="shared" si="28"/>
        <v>1.2730414012139506</v>
      </c>
      <c r="Q282" t="str">
        <f t="shared" si="29"/>
        <v>accetto</v>
      </c>
    </row>
    <row r="283" spans="1:17" ht="12.75">
      <c r="A283" t="s">
        <v>321</v>
      </c>
      <c r="B283">
        <v>2.242251130560362</v>
      </c>
      <c r="C283">
        <v>2.0576270916399153</v>
      </c>
      <c r="D283">
        <v>2.2970786756980033</v>
      </c>
      <c r="E283">
        <v>2.465772878182406</v>
      </c>
      <c r="F283">
        <v>2.220915150097653</v>
      </c>
      <c r="G283">
        <v>2.027011836753445</v>
      </c>
      <c r="H283">
        <v>2.8687046498316704</v>
      </c>
      <c r="I283">
        <v>2.2362878924354845</v>
      </c>
      <c r="J283">
        <v>2.390978373143753</v>
      </c>
      <c r="K283">
        <v>2.331460143932418</v>
      </c>
      <c r="L283">
        <f t="shared" si="24"/>
        <v>2.313808782227511</v>
      </c>
      <c r="M283" s="11">
        <f t="shared" si="25"/>
        <v>0.056132209158041256</v>
      </c>
      <c r="N283">
        <f t="shared" si="26"/>
        <v>-0.8326724395055044</v>
      </c>
      <c r="O283" t="str">
        <f t="shared" si="27"/>
        <v>accetto</v>
      </c>
      <c r="P283">
        <f t="shared" si="28"/>
        <v>-2.485152962905666</v>
      </c>
      <c r="Q283" t="str">
        <f t="shared" si="29"/>
        <v>accetto</v>
      </c>
    </row>
    <row r="284" spans="1:17" ht="12.75">
      <c r="A284" t="s">
        <v>322</v>
      </c>
      <c r="B284">
        <v>1.974038860280416</v>
      </c>
      <c r="C284">
        <v>3.609470984060863</v>
      </c>
      <c r="D284">
        <v>2.8694490497377956</v>
      </c>
      <c r="E284">
        <v>3.4574461945931034</v>
      </c>
      <c r="F284">
        <v>3.0570764126855465</v>
      </c>
      <c r="G284">
        <v>1.976958579998609</v>
      </c>
      <c r="H284">
        <v>2.3592738505760735</v>
      </c>
      <c r="I284">
        <v>2.7223336017675592</v>
      </c>
      <c r="J284">
        <v>1.6569486168987169</v>
      </c>
      <c r="K284">
        <v>2.5876647453162605</v>
      </c>
      <c r="L284">
        <f t="shared" si="24"/>
        <v>2.6270660895914943</v>
      </c>
      <c r="M284" s="11">
        <f t="shared" si="25"/>
        <v>0.418984685328332</v>
      </c>
      <c r="N284">
        <f t="shared" si="26"/>
        <v>0.5682568279233197</v>
      </c>
      <c r="O284" t="str">
        <f t="shared" si="27"/>
        <v>accetto</v>
      </c>
      <c r="P284">
        <f t="shared" si="28"/>
        <v>0.6207698139261452</v>
      </c>
      <c r="Q284" t="str">
        <f t="shared" si="29"/>
        <v>accetto</v>
      </c>
    </row>
    <row r="285" spans="1:17" ht="12.75">
      <c r="A285" t="s">
        <v>323</v>
      </c>
      <c r="B285">
        <v>2.2779501705508665</v>
      </c>
      <c r="C285">
        <v>2.37381135371038</v>
      </c>
      <c r="D285">
        <v>2.3807304141769237</v>
      </c>
      <c r="E285">
        <v>1.7442524166881412</v>
      </c>
      <c r="F285">
        <v>2.947911693838705</v>
      </c>
      <c r="G285">
        <v>2.7289930065433055</v>
      </c>
      <c r="H285">
        <v>3.467555884894864</v>
      </c>
      <c r="I285">
        <v>2.9766474595453474</v>
      </c>
      <c r="J285">
        <v>3.5707782666941057</v>
      </c>
      <c r="K285">
        <v>2.4127171012878534</v>
      </c>
      <c r="L285">
        <f t="shared" si="24"/>
        <v>2.6881347767930492</v>
      </c>
      <c r="M285" s="11">
        <f t="shared" si="25"/>
        <v>0.31858518633846383</v>
      </c>
      <c r="N285">
        <f t="shared" si="26"/>
        <v>0.841364299682016</v>
      </c>
      <c r="O285" t="str">
        <f t="shared" si="27"/>
        <v>accetto</v>
      </c>
      <c r="P285">
        <f t="shared" si="28"/>
        <v>1.054038061220086</v>
      </c>
      <c r="Q285" t="str">
        <f t="shared" si="29"/>
        <v>accetto</v>
      </c>
    </row>
    <row r="286" spans="1:17" ht="12.75">
      <c r="A286" t="s">
        <v>324</v>
      </c>
      <c r="B286">
        <v>2.979775386148731</v>
      </c>
      <c r="C286">
        <v>2.7159209904812087</v>
      </c>
      <c r="D286">
        <v>2.0503679867238134</v>
      </c>
      <c r="E286">
        <v>2.3484430731082284</v>
      </c>
      <c r="F286">
        <v>2.9536120607224348</v>
      </c>
      <c r="G286">
        <v>3.2351921776967174</v>
      </c>
      <c r="H286">
        <v>2.4483228903181953</v>
      </c>
      <c r="I286">
        <v>2.7312744395169375</v>
      </c>
      <c r="J286">
        <v>3.756022906832186</v>
      </c>
      <c r="K286">
        <v>2.4395862400160695</v>
      </c>
      <c r="L286">
        <f t="shared" si="24"/>
        <v>2.765851815156452</v>
      </c>
      <c r="M286" s="11">
        <f t="shared" si="25"/>
        <v>0.24209400702413575</v>
      </c>
      <c r="N286">
        <f t="shared" si="26"/>
        <v>1.188925461263072</v>
      </c>
      <c r="O286" t="str">
        <f t="shared" si="27"/>
        <v>accetto</v>
      </c>
      <c r="P286">
        <f t="shared" si="28"/>
        <v>1.7086283599070948</v>
      </c>
      <c r="Q286" t="str">
        <f t="shared" si="29"/>
        <v>accetto</v>
      </c>
    </row>
    <row r="287" spans="1:17" ht="12.75">
      <c r="A287" t="s">
        <v>325</v>
      </c>
      <c r="B287">
        <v>1.8183290501110605</v>
      </c>
      <c r="C287">
        <v>2.9412547007257217</v>
      </c>
      <c r="D287">
        <v>2.6655911963962353</v>
      </c>
      <c r="E287">
        <v>1.7179717236740544</v>
      </c>
      <c r="F287">
        <v>2.0920439309281846</v>
      </c>
      <c r="G287">
        <v>2.7435216669141482</v>
      </c>
      <c r="H287">
        <v>2.2192189472878</v>
      </c>
      <c r="I287">
        <v>3.5886535110921614</v>
      </c>
      <c r="J287">
        <v>2.2962900619745596</v>
      </c>
      <c r="K287">
        <v>2.787055395333482</v>
      </c>
      <c r="L287">
        <f t="shared" si="24"/>
        <v>2.4869930184437408</v>
      </c>
      <c r="M287" s="11">
        <f t="shared" si="25"/>
        <v>0.32336797895614133</v>
      </c>
      <c r="N287">
        <f t="shared" si="26"/>
        <v>-0.0581689898837633</v>
      </c>
      <c r="O287" t="str">
        <f t="shared" si="27"/>
        <v>accetto</v>
      </c>
      <c r="P287">
        <f t="shared" si="28"/>
        <v>-0.07233159105847381</v>
      </c>
      <c r="Q287" t="str">
        <f t="shared" si="29"/>
        <v>accetto</v>
      </c>
    </row>
    <row r="288" spans="1:17" ht="12.75">
      <c r="A288" t="s">
        <v>326</v>
      </c>
      <c r="B288">
        <v>2.701568381492052</v>
      </c>
      <c r="C288">
        <v>1.5774939755146988</v>
      </c>
      <c r="D288">
        <v>1.7728402670786636</v>
      </c>
      <c r="E288">
        <v>2.1516562149872698</v>
      </c>
      <c r="F288">
        <v>3.109295342601399</v>
      </c>
      <c r="G288">
        <v>1.322799878907972</v>
      </c>
      <c r="H288">
        <v>2.906615184575685</v>
      </c>
      <c r="I288">
        <v>2.1253329159310397</v>
      </c>
      <c r="J288">
        <v>3.68264083228496</v>
      </c>
      <c r="K288">
        <v>3.113856600773488</v>
      </c>
      <c r="L288">
        <f t="shared" si="24"/>
        <v>2.446409959414723</v>
      </c>
      <c r="M288" s="11">
        <f t="shared" si="25"/>
        <v>0.5945827176885395</v>
      </c>
      <c r="N288">
        <f t="shared" si="26"/>
        <v>-0.23966194733130472</v>
      </c>
      <c r="O288" t="str">
        <f t="shared" si="27"/>
        <v>accetto</v>
      </c>
      <c r="P288">
        <f t="shared" si="28"/>
        <v>-0.2197748261001396</v>
      </c>
      <c r="Q288" t="str">
        <f t="shared" si="29"/>
        <v>accetto</v>
      </c>
    </row>
    <row r="289" spans="1:17" ht="12.75">
      <c r="A289" t="s">
        <v>327</v>
      </c>
      <c r="B289">
        <v>2.0457898469123847</v>
      </c>
      <c r="C289">
        <v>3.5694180888958726</v>
      </c>
      <c r="D289">
        <v>1.404394469050203</v>
      </c>
      <c r="E289">
        <v>4.069664472463046</v>
      </c>
      <c r="F289">
        <v>2.575956122602747</v>
      </c>
      <c r="G289">
        <v>2.7436936988578964</v>
      </c>
      <c r="H289">
        <v>2.106525965818946</v>
      </c>
      <c r="I289">
        <v>2.3290106984529757</v>
      </c>
      <c r="J289">
        <v>2.908403834458113</v>
      </c>
      <c r="K289">
        <v>2.7051770328728253</v>
      </c>
      <c r="L289">
        <f t="shared" si="24"/>
        <v>2.645803423038501</v>
      </c>
      <c r="M289" s="11">
        <f t="shared" si="25"/>
        <v>0.5844088867721493</v>
      </c>
      <c r="N289">
        <f t="shared" si="26"/>
        <v>0.6520527305324945</v>
      </c>
      <c r="O289" t="str">
        <f t="shared" si="27"/>
        <v>accetto</v>
      </c>
      <c r="P289">
        <f t="shared" si="28"/>
        <v>0.6031277548482591</v>
      </c>
      <c r="Q289" t="str">
        <f t="shared" si="29"/>
        <v>accetto</v>
      </c>
    </row>
    <row r="290" spans="1:17" ht="12.75">
      <c r="A290" t="s">
        <v>328</v>
      </c>
      <c r="B290">
        <v>2.431058600486722</v>
      </c>
      <c r="C290">
        <v>2.823635496120005</v>
      </c>
      <c r="D290">
        <v>1.8507578753951748</v>
      </c>
      <c r="E290">
        <v>2.4512506489122643</v>
      </c>
      <c r="F290">
        <v>3.626844602604251</v>
      </c>
      <c r="G290">
        <v>2.8737964738115807</v>
      </c>
      <c r="H290">
        <v>2.9289656711739553</v>
      </c>
      <c r="I290">
        <v>3.116778732154444</v>
      </c>
      <c r="J290">
        <v>2.3757350567075264</v>
      </c>
      <c r="K290">
        <v>2.4024602995575606</v>
      </c>
      <c r="L290">
        <f t="shared" si="24"/>
        <v>2.6881283456923484</v>
      </c>
      <c r="M290" s="11">
        <f t="shared" si="25"/>
        <v>0.24203864722323468</v>
      </c>
      <c r="N290">
        <f t="shared" si="26"/>
        <v>0.8413355389253414</v>
      </c>
      <c r="O290" t="str">
        <f t="shared" si="27"/>
        <v>accetto</v>
      </c>
      <c r="P290">
        <f t="shared" si="28"/>
        <v>1.2092382554622636</v>
      </c>
      <c r="Q290" t="str">
        <f t="shared" si="29"/>
        <v>accetto</v>
      </c>
    </row>
    <row r="291" spans="1:17" ht="12.75">
      <c r="A291" t="s">
        <v>329</v>
      </c>
      <c r="B291">
        <v>3.230010318306995</v>
      </c>
      <c r="C291">
        <v>2.541647808138805</v>
      </c>
      <c r="D291">
        <v>2.7648142374471263</v>
      </c>
      <c r="E291">
        <v>3.535841312136654</v>
      </c>
      <c r="F291">
        <v>2.262610387604127</v>
      </c>
      <c r="G291">
        <v>3.853489453504153</v>
      </c>
      <c r="H291">
        <v>2.553738277456432</v>
      </c>
      <c r="I291">
        <v>3.1703088027256854</v>
      </c>
      <c r="J291">
        <v>2.0833884732724073</v>
      </c>
      <c r="K291">
        <v>2.7053466531538106</v>
      </c>
      <c r="L291">
        <f t="shared" si="24"/>
        <v>2.8701195723746196</v>
      </c>
      <c r="M291" s="11">
        <f t="shared" si="25"/>
        <v>0.31823111832812856</v>
      </c>
      <c r="N291">
        <f t="shared" si="26"/>
        <v>1.6552250472656052</v>
      </c>
      <c r="O291" t="str">
        <f t="shared" si="27"/>
        <v>rifiuto</v>
      </c>
      <c r="P291">
        <f t="shared" si="28"/>
        <v>2.074773676193103</v>
      </c>
      <c r="Q291" t="str">
        <f t="shared" si="29"/>
        <v>rifiuto</v>
      </c>
    </row>
    <row r="292" spans="1:17" ht="12.75">
      <c r="A292" t="s">
        <v>330</v>
      </c>
      <c r="B292">
        <v>3.4142082968060095</v>
      </c>
      <c r="C292">
        <v>2.670432207448812</v>
      </c>
      <c r="D292">
        <v>0.709864533309883</v>
      </c>
      <c r="E292">
        <v>2.178225503645308</v>
      </c>
      <c r="F292">
        <v>1.780326068294471</v>
      </c>
      <c r="G292">
        <v>2.490398366653608</v>
      </c>
      <c r="H292">
        <v>3.483099855288856</v>
      </c>
      <c r="I292">
        <v>1.013914112245402</v>
      </c>
      <c r="J292">
        <v>0.7518853452893381</v>
      </c>
      <c r="K292">
        <v>2.462632089377621</v>
      </c>
      <c r="L292">
        <f t="shared" si="24"/>
        <v>2.095498637835931</v>
      </c>
      <c r="M292" s="11">
        <f t="shared" si="25"/>
        <v>1.0318883111461474</v>
      </c>
      <c r="N292">
        <f t="shared" si="26"/>
        <v>-1.8089850855802403</v>
      </c>
      <c r="O292" t="str">
        <f t="shared" si="27"/>
        <v>accetto</v>
      </c>
      <c r="P292">
        <f t="shared" si="28"/>
        <v>-1.259225883207367</v>
      </c>
      <c r="Q292" t="str">
        <f t="shared" si="29"/>
        <v>accetto</v>
      </c>
    </row>
    <row r="293" spans="1:17" ht="12.75">
      <c r="A293" t="s">
        <v>331</v>
      </c>
      <c r="B293">
        <v>2.183137256805594</v>
      </c>
      <c r="C293">
        <v>2.963759533740813</v>
      </c>
      <c r="D293">
        <v>3.2113697729255364</v>
      </c>
      <c r="E293">
        <v>2.120405888906589</v>
      </c>
      <c r="F293">
        <v>3.081384365559643</v>
      </c>
      <c r="G293">
        <v>3.450992585039785</v>
      </c>
      <c r="H293">
        <v>2.809643028770097</v>
      </c>
      <c r="I293">
        <v>2.950228497866192</v>
      </c>
      <c r="J293">
        <v>0.49205601477297023</v>
      </c>
      <c r="K293">
        <v>3.065526879006484</v>
      </c>
      <c r="L293">
        <f t="shared" si="24"/>
        <v>2.6328503823393703</v>
      </c>
      <c r="M293" s="11">
        <f t="shared" si="25"/>
        <v>0.7424177985394194</v>
      </c>
      <c r="N293">
        <f t="shared" si="26"/>
        <v>0.594124971495339</v>
      </c>
      <c r="O293" t="str">
        <f t="shared" si="27"/>
        <v>accetto</v>
      </c>
      <c r="P293">
        <f t="shared" si="28"/>
        <v>0.4875718471814982</v>
      </c>
      <c r="Q293" t="str">
        <f t="shared" si="29"/>
        <v>accetto</v>
      </c>
    </row>
    <row r="294" spans="1:17" ht="12.75">
      <c r="A294" t="s">
        <v>332</v>
      </c>
      <c r="B294">
        <v>1.9637828624377107</v>
      </c>
      <c r="C294">
        <v>2.399182849862882</v>
      </c>
      <c r="D294">
        <v>3.9586701054668083</v>
      </c>
      <c r="E294">
        <v>3.6964484054897184</v>
      </c>
      <c r="F294">
        <v>2.060321722833578</v>
      </c>
      <c r="G294">
        <v>1.7657355085793824</v>
      </c>
      <c r="H294">
        <v>3.812568359744546</v>
      </c>
      <c r="I294">
        <v>3.195576597379386</v>
      </c>
      <c r="J294">
        <v>2.6465245905933443</v>
      </c>
      <c r="K294">
        <v>3.1190770467674156</v>
      </c>
      <c r="L294">
        <f t="shared" si="24"/>
        <v>2.861788804915477</v>
      </c>
      <c r="M294" s="11">
        <f t="shared" si="25"/>
        <v>0.654648718268602</v>
      </c>
      <c r="N294">
        <f t="shared" si="26"/>
        <v>1.617968722578834</v>
      </c>
      <c r="O294" t="str">
        <f t="shared" si="27"/>
        <v>accetto</v>
      </c>
      <c r="P294">
        <f t="shared" si="28"/>
        <v>1.4140050584227157</v>
      </c>
      <c r="Q294" t="str">
        <f t="shared" si="29"/>
        <v>accetto</v>
      </c>
    </row>
    <row r="295" spans="1:17" ht="12.75">
      <c r="A295" t="s">
        <v>333</v>
      </c>
      <c r="B295">
        <v>2.854708966931412</v>
      </c>
      <c r="C295">
        <v>0.6387880083639175</v>
      </c>
      <c r="D295">
        <v>2.922934102604131</v>
      </c>
      <c r="E295">
        <v>2.4541784075063333</v>
      </c>
      <c r="F295">
        <v>2.2070609514128137</v>
      </c>
      <c r="G295">
        <v>2.256880276879656</v>
      </c>
      <c r="H295">
        <v>1.311847714414398</v>
      </c>
      <c r="I295">
        <v>2.2305963683152186</v>
      </c>
      <c r="J295">
        <v>0.9180135385940957</v>
      </c>
      <c r="K295">
        <v>3.590071568796702</v>
      </c>
      <c r="L295">
        <f t="shared" si="24"/>
        <v>2.138507990381868</v>
      </c>
      <c r="M295" s="11">
        <f t="shared" si="25"/>
        <v>0.8649198353303499</v>
      </c>
      <c r="N295">
        <f t="shared" si="26"/>
        <v>-1.616641413658303</v>
      </c>
      <c r="O295" t="str">
        <f t="shared" si="27"/>
        <v>accetto</v>
      </c>
      <c r="P295">
        <f t="shared" si="28"/>
        <v>-1.2291666649405968</v>
      </c>
      <c r="Q295" t="str">
        <f t="shared" si="29"/>
        <v>accetto</v>
      </c>
    </row>
    <row r="296" spans="1:17" ht="12.75">
      <c r="A296" t="s">
        <v>334</v>
      </c>
      <c r="B296">
        <v>1.046288273173559</v>
      </c>
      <c r="C296">
        <v>3.61487310864959</v>
      </c>
      <c r="D296">
        <v>3.612628654504988</v>
      </c>
      <c r="E296">
        <v>2.195884502282297</v>
      </c>
      <c r="F296">
        <v>2.33907537104983</v>
      </c>
      <c r="G296">
        <v>2.8011515641821916</v>
      </c>
      <c r="H296">
        <v>2.00063306945367</v>
      </c>
      <c r="I296">
        <v>2.7116169763371545</v>
      </c>
      <c r="J296">
        <v>2.1456592135837127</v>
      </c>
      <c r="K296">
        <v>3.2957361674698404</v>
      </c>
      <c r="L296">
        <f t="shared" si="24"/>
        <v>2.5763546900686833</v>
      </c>
      <c r="M296" s="11">
        <f t="shared" si="25"/>
        <v>0.6442044136525217</v>
      </c>
      <c r="N296">
        <f t="shared" si="26"/>
        <v>0.34146855478900806</v>
      </c>
      <c r="O296" t="str">
        <f t="shared" si="27"/>
        <v>accetto</v>
      </c>
      <c r="P296">
        <f t="shared" si="28"/>
        <v>0.3008318889279188</v>
      </c>
      <c r="Q296" t="str">
        <f t="shared" si="29"/>
        <v>accetto</v>
      </c>
    </row>
    <row r="297" spans="1:17" ht="12.75">
      <c r="A297" t="s">
        <v>335</v>
      </c>
      <c r="B297">
        <v>2.4580266173882137</v>
      </c>
      <c r="C297">
        <v>2.890383890294288</v>
      </c>
      <c r="D297">
        <v>2.62366122371418</v>
      </c>
      <c r="E297">
        <v>2.7850585385658633</v>
      </c>
      <c r="F297">
        <v>3.2613249553946844</v>
      </c>
      <c r="G297">
        <v>3.7910691901015525</v>
      </c>
      <c r="H297">
        <v>2.832127764595498</v>
      </c>
      <c r="I297">
        <v>2.3083829429549496</v>
      </c>
      <c r="J297">
        <v>2.1273233415979576</v>
      </c>
      <c r="K297">
        <v>1.6436989416797587</v>
      </c>
      <c r="L297">
        <f t="shared" si="24"/>
        <v>2.6721057406286945</v>
      </c>
      <c r="M297" s="11">
        <f t="shared" si="25"/>
        <v>0.3577942933150603</v>
      </c>
      <c r="N297">
        <f t="shared" si="26"/>
        <v>0.7696802707274168</v>
      </c>
      <c r="O297" t="str">
        <f t="shared" si="27"/>
        <v>accetto</v>
      </c>
      <c r="P297">
        <f t="shared" si="28"/>
        <v>0.9098685460771837</v>
      </c>
      <c r="Q297" t="str">
        <f t="shared" si="29"/>
        <v>accetto</v>
      </c>
    </row>
    <row r="298" spans="1:17" ht="12.75">
      <c r="A298" t="s">
        <v>336</v>
      </c>
      <c r="B298">
        <v>2.664534888106118</v>
      </c>
      <c r="C298">
        <v>2.222610549019919</v>
      </c>
      <c r="D298">
        <v>1.7351877802502713</v>
      </c>
      <c r="E298">
        <v>1.8484458946932136</v>
      </c>
      <c r="F298">
        <v>2.573943991970964</v>
      </c>
      <c r="G298">
        <v>2.2005060520234565</v>
      </c>
      <c r="H298">
        <v>3.1908529539146</v>
      </c>
      <c r="I298">
        <v>2.650560910170725</v>
      </c>
      <c r="J298">
        <v>2.33363064041896</v>
      </c>
      <c r="K298">
        <v>3.0885437884148814</v>
      </c>
      <c r="L298">
        <f t="shared" si="24"/>
        <v>2.450881744898311</v>
      </c>
      <c r="M298" s="11">
        <f t="shared" si="25"/>
        <v>0.22872493064596788</v>
      </c>
      <c r="N298">
        <f t="shared" si="26"/>
        <v>-0.21966351468710535</v>
      </c>
      <c r="O298" t="str">
        <f t="shared" si="27"/>
        <v>accetto</v>
      </c>
      <c r="P298">
        <f t="shared" si="28"/>
        <v>-0.324777682154839</v>
      </c>
      <c r="Q298" t="str">
        <f t="shared" si="29"/>
        <v>accetto</v>
      </c>
    </row>
    <row r="299" spans="1:17" ht="12.75">
      <c r="A299" t="s">
        <v>337</v>
      </c>
      <c r="B299">
        <v>2.24444654756212</v>
      </c>
      <c r="C299">
        <v>1.3512446373079001</v>
      </c>
      <c r="D299">
        <v>2.7011182044429916</v>
      </c>
      <c r="E299">
        <v>1.8921934572108512</v>
      </c>
      <c r="F299">
        <v>2.706136070764842</v>
      </c>
      <c r="G299">
        <v>2.463877311250826</v>
      </c>
      <c r="H299">
        <v>1.6761261591886978</v>
      </c>
      <c r="I299">
        <v>1.7861124511500748</v>
      </c>
      <c r="J299">
        <v>2.770451097211435</v>
      </c>
      <c r="K299">
        <v>2.4009851658342996</v>
      </c>
      <c r="L299">
        <f t="shared" si="24"/>
        <v>2.199269110192404</v>
      </c>
      <c r="M299" s="11">
        <f t="shared" si="25"/>
        <v>0.2450645883104951</v>
      </c>
      <c r="N299">
        <f t="shared" si="26"/>
        <v>-1.3449094250875675</v>
      </c>
      <c r="O299" t="str">
        <f t="shared" si="27"/>
        <v>accetto</v>
      </c>
      <c r="P299">
        <f t="shared" si="28"/>
        <v>-1.9210459767830135</v>
      </c>
      <c r="Q299" t="str">
        <f t="shared" si="29"/>
        <v>accetto</v>
      </c>
    </row>
    <row r="300" spans="1:17" ht="12.75">
      <c r="A300" t="s">
        <v>338</v>
      </c>
      <c r="B300">
        <v>2.604370333274346</v>
      </c>
      <c r="C300">
        <v>2.0334204286018576</v>
      </c>
      <c r="D300">
        <v>3.5315871390230313</v>
      </c>
      <c r="E300">
        <v>2.4824993672177698</v>
      </c>
      <c r="F300">
        <v>3.7750750426585</v>
      </c>
      <c r="G300">
        <v>3.203340543700506</v>
      </c>
      <c r="H300">
        <v>2.446532632660592</v>
      </c>
      <c r="I300">
        <v>3.244448139380438</v>
      </c>
      <c r="J300">
        <v>2.0198154350691766</v>
      </c>
      <c r="K300">
        <v>3.160120331440339</v>
      </c>
      <c r="L300">
        <f t="shared" si="24"/>
        <v>2.8501209393026556</v>
      </c>
      <c r="M300" s="11">
        <f t="shared" si="25"/>
        <v>0.37901370931967115</v>
      </c>
      <c r="N300">
        <f t="shared" si="26"/>
        <v>1.5657884412536318</v>
      </c>
      <c r="O300" t="str">
        <f t="shared" si="27"/>
        <v>accetto</v>
      </c>
      <c r="P300">
        <f t="shared" si="28"/>
        <v>1.7984179365462116</v>
      </c>
      <c r="Q300" t="str">
        <f t="shared" si="29"/>
        <v>accetto</v>
      </c>
    </row>
    <row r="301" spans="1:17" ht="12.75">
      <c r="A301" t="s">
        <v>339</v>
      </c>
      <c r="B301">
        <v>1.6513069338088826</v>
      </c>
      <c r="C301">
        <v>3.0618097028013835</v>
      </c>
      <c r="D301">
        <v>3.225143582851615</v>
      </c>
      <c r="E301">
        <v>3.17643764169361</v>
      </c>
      <c r="F301">
        <v>2.885416668890457</v>
      </c>
      <c r="G301">
        <v>1.697192837309558</v>
      </c>
      <c r="H301">
        <v>2.729221310618186</v>
      </c>
      <c r="I301">
        <v>2.685955276765526</v>
      </c>
      <c r="J301">
        <v>2.456563541978767</v>
      </c>
      <c r="K301">
        <v>2.106146530877595</v>
      </c>
      <c r="L301">
        <f t="shared" si="24"/>
        <v>2.567519402759558</v>
      </c>
      <c r="M301" s="11">
        <f t="shared" si="25"/>
        <v>0.33454409649698075</v>
      </c>
      <c r="N301">
        <f t="shared" si="26"/>
        <v>0.3019559487411173</v>
      </c>
      <c r="O301" t="str">
        <f t="shared" si="27"/>
        <v>accetto</v>
      </c>
      <c r="P301">
        <f t="shared" si="28"/>
        <v>0.369149178959497</v>
      </c>
      <c r="Q301" t="str">
        <f t="shared" si="29"/>
        <v>accetto</v>
      </c>
    </row>
    <row r="302" spans="1:17" ht="12.75">
      <c r="A302" t="s">
        <v>340</v>
      </c>
      <c r="B302">
        <v>2.611102087932977</v>
      </c>
      <c r="C302">
        <v>1.6041959056246924</v>
      </c>
      <c r="D302">
        <v>2.3103468403314764</v>
      </c>
      <c r="E302">
        <v>2.1204685921384225</v>
      </c>
      <c r="F302">
        <v>1.96002549185323</v>
      </c>
      <c r="G302">
        <v>1.8175541024766062</v>
      </c>
      <c r="H302">
        <v>3.0994750518311776</v>
      </c>
      <c r="I302">
        <v>1.4031339733128334</v>
      </c>
      <c r="J302">
        <v>2.668706260798217</v>
      </c>
      <c r="K302">
        <v>1.8352653538067898</v>
      </c>
      <c r="L302">
        <f t="shared" si="24"/>
        <v>2.1430273660106423</v>
      </c>
      <c r="M302" s="11">
        <f t="shared" si="25"/>
        <v>0.2789611876489728</v>
      </c>
      <c r="N302">
        <f t="shared" si="26"/>
        <v>-1.5964301514147117</v>
      </c>
      <c r="O302" t="str">
        <f t="shared" si="27"/>
        <v>accetto</v>
      </c>
      <c r="P302">
        <f t="shared" si="28"/>
        <v>-2.137287924862448</v>
      </c>
      <c r="Q302" t="str">
        <f t="shared" si="29"/>
        <v>accetto</v>
      </c>
    </row>
    <row r="303" spans="1:17" ht="12.75">
      <c r="A303" t="s">
        <v>341</v>
      </c>
      <c r="B303">
        <v>1.4034941149520819</v>
      </c>
      <c r="C303">
        <v>2.5403479219096425</v>
      </c>
      <c r="D303">
        <v>2.0764187678878443</v>
      </c>
      <c r="E303">
        <v>2.645198176073791</v>
      </c>
      <c r="F303">
        <v>2.5713884333299575</v>
      </c>
      <c r="G303">
        <v>3.1699695621637147</v>
      </c>
      <c r="H303">
        <v>2.612854562873963</v>
      </c>
      <c r="I303">
        <v>3.046222322477661</v>
      </c>
      <c r="J303">
        <v>2.8777829523585297</v>
      </c>
      <c r="K303">
        <v>1.8928188817540104</v>
      </c>
      <c r="L303">
        <f t="shared" si="24"/>
        <v>2.4836495695781196</v>
      </c>
      <c r="M303" s="11">
        <f t="shared" si="25"/>
        <v>0.2975802983945365</v>
      </c>
      <c r="N303">
        <f t="shared" si="26"/>
        <v>-0.07312134776941048</v>
      </c>
      <c r="O303" t="str">
        <f t="shared" si="27"/>
        <v>accetto</v>
      </c>
      <c r="P303">
        <f t="shared" si="28"/>
        <v>-0.09478226928542594</v>
      </c>
      <c r="Q303" t="str">
        <f t="shared" si="29"/>
        <v>accetto</v>
      </c>
    </row>
    <row r="304" spans="1:17" ht="12.75">
      <c r="A304" t="s">
        <v>342</v>
      </c>
      <c r="B304">
        <v>2.4793609900757474</v>
      </c>
      <c r="C304">
        <v>1.7381911042775755</v>
      </c>
      <c r="D304">
        <v>2.6365901477856823</v>
      </c>
      <c r="E304">
        <v>2.728878854505865</v>
      </c>
      <c r="F304">
        <v>2.1127625257236105</v>
      </c>
      <c r="G304">
        <v>2.8270632727935663</v>
      </c>
      <c r="H304">
        <v>2.2964588783679574</v>
      </c>
      <c r="I304">
        <v>1.6904594748757518</v>
      </c>
      <c r="J304">
        <v>2.345341674795236</v>
      </c>
      <c r="K304">
        <v>1.981640421308839</v>
      </c>
      <c r="L304">
        <f t="shared" si="24"/>
        <v>2.283674734450983</v>
      </c>
      <c r="M304" s="11">
        <f t="shared" si="25"/>
        <v>0.15890876688667455</v>
      </c>
      <c r="N304">
        <f t="shared" si="26"/>
        <v>-0.9674359980365902</v>
      </c>
      <c r="O304" t="str">
        <f t="shared" si="27"/>
        <v>accetto</v>
      </c>
      <c r="P304">
        <f t="shared" si="28"/>
        <v>-1.7160633521015793</v>
      </c>
      <c r="Q304" t="str">
        <f t="shared" si="29"/>
        <v>accetto</v>
      </c>
    </row>
    <row r="305" spans="1:17" ht="12.75">
      <c r="A305" t="s">
        <v>343</v>
      </c>
      <c r="B305">
        <v>2.7643503943090764</v>
      </c>
      <c r="C305">
        <v>2.6212455415134173</v>
      </c>
      <c r="D305">
        <v>2.491805169931922</v>
      </c>
      <c r="E305">
        <v>2.6235510911146775</v>
      </c>
      <c r="F305">
        <v>2.4339381258255344</v>
      </c>
      <c r="G305">
        <v>3.3569779316690074</v>
      </c>
      <c r="H305">
        <v>2.4068816812894056</v>
      </c>
      <c r="I305">
        <v>2.171973669876479</v>
      </c>
      <c r="J305">
        <v>2.259518635942186</v>
      </c>
      <c r="K305">
        <v>2.9448746065327214</v>
      </c>
      <c r="L305">
        <f t="shared" si="24"/>
        <v>2.6075116848004427</v>
      </c>
      <c r="M305" s="11">
        <f t="shared" si="25"/>
        <v>0.1216798176772329</v>
      </c>
      <c r="N305">
        <f t="shared" si="26"/>
        <v>0.4808068711786416</v>
      </c>
      <c r="O305" t="str">
        <f t="shared" si="27"/>
        <v>accetto</v>
      </c>
      <c r="P305">
        <f t="shared" si="28"/>
        <v>0.9746448504399483</v>
      </c>
      <c r="Q305" t="str">
        <f t="shared" si="29"/>
        <v>accetto</v>
      </c>
    </row>
    <row r="306" spans="1:17" ht="12.75">
      <c r="A306" t="s">
        <v>344</v>
      </c>
      <c r="B306">
        <v>1.5879091430997505</v>
      </c>
      <c r="C306">
        <v>1.7715540469384905</v>
      </c>
      <c r="D306">
        <v>2.3577287786326906</v>
      </c>
      <c r="E306">
        <v>2.0587452992742783</v>
      </c>
      <c r="F306">
        <v>2.4394238547233726</v>
      </c>
      <c r="G306">
        <v>1.4548979028540998</v>
      </c>
      <c r="H306">
        <v>3.422379010246459</v>
      </c>
      <c r="I306">
        <v>1.9143582457763841</v>
      </c>
      <c r="J306">
        <v>1.845878277738393</v>
      </c>
      <c r="K306">
        <v>2.1175922823499604</v>
      </c>
      <c r="L306">
        <f t="shared" si="24"/>
        <v>2.097046684163388</v>
      </c>
      <c r="M306" s="11">
        <f t="shared" si="25"/>
        <v>0.313061595266545</v>
      </c>
      <c r="N306">
        <f t="shared" si="26"/>
        <v>-1.8020620119392143</v>
      </c>
      <c r="O306" t="str">
        <f t="shared" si="27"/>
        <v>accetto</v>
      </c>
      <c r="P306">
        <f t="shared" si="28"/>
        <v>-2.2774027298466937</v>
      </c>
      <c r="Q306" t="str">
        <f t="shared" si="29"/>
        <v>accetto</v>
      </c>
    </row>
    <row r="307" spans="1:17" ht="12.75">
      <c r="A307" t="s">
        <v>345</v>
      </c>
      <c r="B307">
        <v>2.2407478607715348</v>
      </c>
      <c r="C307">
        <v>3.230195212452145</v>
      </c>
      <c r="D307">
        <v>1.4781913495926347</v>
      </c>
      <c r="E307">
        <v>2.6226177776254644</v>
      </c>
      <c r="F307">
        <v>2.0238268341313415</v>
      </c>
      <c r="G307">
        <v>1.8636763489280384</v>
      </c>
      <c r="H307">
        <v>2.5452251079036614</v>
      </c>
      <c r="I307">
        <v>2.2091229230750287</v>
      </c>
      <c r="J307">
        <v>1.4927256371765907</v>
      </c>
      <c r="K307">
        <v>2.925589343306001</v>
      </c>
      <c r="L307">
        <f t="shared" si="24"/>
        <v>2.263191839496244</v>
      </c>
      <c r="M307" s="11">
        <f t="shared" si="25"/>
        <v>0.3347527885352398</v>
      </c>
      <c r="N307">
        <f t="shared" si="26"/>
        <v>-1.0590382890261585</v>
      </c>
      <c r="O307" t="str">
        <f t="shared" si="27"/>
        <v>accetto</v>
      </c>
      <c r="P307">
        <f t="shared" si="28"/>
        <v>-1.2942988418260581</v>
      </c>
      <c r="Q307" t="str">
        <f t="shared" si="29"/>
        <v>accetto</v>
      </c>
    </row>
    <row r="308" spans="1:17" ht="12.75">
      <c r="A308" t="s">
        <v>346</v>
      </c>
      <c r="B308">
        <v>2.4801182521832743</v>
      </c>
      <c r="C308">
        <v>2.8825331241137064</v>
      </c>
      <c r="D308">
        <v>1.734702232147356</v>
      </c>
      <c r="E308">
        <v>2.1138927916717876</v>
      </c>
      <c r="F308">
        <v>3.217406968708474</v>
      </c>
      <c r="G308">
        <v>2.5546611404070063</v>
      </c>
      <c r="H308">
        <v>3.133005203110315</v>
      </c>
      <c r="I308">
        <v>2.1809225465017334</v>
      </c>
      <c r="J308">
        <v>1.2568650189723485</v>
      </c>
      <c r="K308">
        <v>2.7740050842362507</v>
      </c>
      <c r="L308">
        <f t="shared" si="24"/>
        <v>2.432811236205225</v>
      </c>
      <c r="M308" s="11">
        <f t="shared" si="25"/>
        <v>0.38633033330007294</v>
      </c>
      <c r="N308">
        <f t="shared" si="26"/>
        <v>-0.30047728633858634</v>
      </c>
      <c r="O308" t="str">
        <f t="shared" si="27"/>
        <v>accetto</v>
      </c>
      <c r="P308">
        <f t="shared" si="28"/>
        <v>-0.34183556573015605</v>
      </c>
      <c r="Q308" t="str">
        <f t="shared" si="29"/>
        <v>accetto</v>
      </c>
    </row>
    <row r="309" spans="1:17" ht="12.75">
      <c r="A309" t="s">
        <v>347</v>
      </c>
      <c r="B309">
        <v>2.6427125556529063</v>
      </c>
      <c r="C309">
        <v>3.631101991268224</v>
      </c>
      <c r="D309">
        <v>2.6118689966915554</v>
      </c>
      <c r="E309">
        <v>2.599670002549601</v>
      </c>
      <c r="F309">
        <v>2.6429336247394986</v>
      </c>
      <c r="G309">
        <v>2.2644416435286985</v>
      </c>
      <c r="H309">
        <v>2.126825735181228</v>
      </c>
      <c r="I309">
        <v>2.4485399399668495</v>
      </c>
      <c r="J309">
        <v>0.9697581748332595</v>
      </c>
      <c r="K309">
        <v>3.322489546385441</v>
      </c>
      <c r="L309">
        <f t="shared" si="24"/>
        <v>2.526034221079726</v>
      </c>
      <c r="M309" s="11">
        <f t="shared" si="25"/>
        <v>0.5057092878708779</v>
      </c>
      <c r="N309">
        <f t="shared" si="26"/>
        <v>0.11642857615105148</v>
      </c>
      <c r="O309" t="str">
        <f t="shared" si="27"/>
        <v>accetto</v>
      </c>
      <c r="P309">
        <f t="shared" si="28"/>
        <v>0.11576949091399984</v>
      </c>
      <c r="Q309" t="str">
        <f t="shared" si="29"/>
        <v>accetto</v>
      </c>
    </row>
    <row r="310" spans="1:17" ht="12.75">
      <c r="A310" t="s">
        <v>348</v>
      </c>
      <c r="B310">
        <v>2.0742804269048065</v>
      </c>
      <c r="C310">
        <v>1.981357452878001</v>
      </c>
      <c r="D310">
        <v>1.7159748669064356</v>
      </c>
      <c r="E310">
        <v>3.7005418010858193</v>
      </c>
      <c r="F310">
        <v>3.1932115600966426</v>
      </c>
      <c r="G310">
        <v>3.290560739180819</v>
      </c>
      <c r="H310">
        <v>1.6297949019644875</v>
      </c>
      <c r="I310">
        <v>3.0688099559142756</v>
      </c>
      <c r="J310">
        <v>3.105541187567269</v>
      </c>
      <c r="K310">
        <v>2.1273233415979576</v>
      </c>
      <c r="L310">
        <f t="shared" si="24"/>
        <v>2.5887396234096514</v>
      </c>
      <c r="M310" s="11">
        <f t="shared" si="25"/>
        <v>0.5688193682208309</v>
      </c>
      <c r="N310">
        <f t="shared" si="26"/>
        <v>0.39685566048342424</v>
      </c>
      <c r="O310" t="str">
        <f t="shared" si="27"/>
        <v>accetto</v>
      </c>
      <c r="P310">
        <f t="shared" si="28"/>
        <v>0.37207491697508027</v>
      </c>
      <c r="Q310" t="str">
        <f t="shared" si="29"/>
        <v>accetto</v>
      </c>
    </row>
    <row r="311" spans="1:17" ht="12.75">
      <c r="A311" t="s">
        <v>349</v>
      </c>
      <c r="B311">
        <v>2.6488462179463568</v>
      </c>
      <c r="C311">
        <v>3.0087129276398628</v>
      </c>
      <c r="D311">
        <v>2.674556150773242</v>
      </c>
      <c r="E311">
        <v>1.2814704102538599</v>
      </c>
      <c r="F311">
        <v>1.7864725927893232</v>
      </c>
      <c r="G311">
        <v>1.6465061171356865</v>
      </c>
      <c r="H311">
        <v>3.4305465081365583</v>
      </c>
      <c r="I311">
        <v>2.2304798046150154</v>
      </c>
      <c r="J311">
        <v>2.690831658871957</v>
      </c>
      <c r="K311">
        <v>2.306642526327778</v>
      </c>
      <c r="L311">
        <f t="shared" si="24"/>
        <v>2.370506491448964</v>
      </c>
      <c r="M311" s="11">
        <f t="shared" si="25"/>
        <v>0.4309419450824181</v>
      </c>
      <c r="N311">
        <f t="shared" si="26"/>
        <v>-0.5791125755301337</v>
      </c>
      <c r="O311" t="str">
        <f t="shared" si="27"/>
        <v>accetto</v>
      </c>
      <c r="P311">
        <f t="shared" si="28"/>
        <v>-0.6237902957781452</v>
      </c>
      <c r="Q311" t="str">
        <f t="shared" si="29"/>
        <v>accetto</v>
      </c>
    </row>
    <row r="312" spans="1:17" ht="12.75">
      <c r="A312" t="s">
        <v>350</v>
      </c>
      <c r="B312">
        <v>3.432348824107976</v>
      </c>
      <c r="C312">
        <v>2.83110200403371</v>
      </c>
      <c r="D312">
        <v>1.6583779290294842</v>
      </c>
      <c r="E312">
        <v>3.455420397872331</v>
      </c>
      <c r="F312">
        <v>2.6271235675540083</v>
      </c>
      <c r="G312">
        <v>3.3473618283460382</v>
      </c>
      <c r="H312">
        <v>2.1250845146664687</v>
      </c>
      <c r="I312">
        <v>3.1163036345901673</v>
      </c>
      <c r="J312">
        <v>1.5772399470370146</v>
      </c>
      <c r="K312">
        <v>1.4439714627633293</v>
      </c>
      <c r="L312">
        <f t="shared" si="24"/>
        <v>2.5614334110000527</v>
      </c>
      <c r="M312" s="11">
        <f t="shared" si="25"/>
        <v>0.6426194135060983</v>
      </c>
      <c r="N312">
        <f t="shared" si="26"/>
        <v>0.27473856617160247</v>
      </c>
      <c r="O312" t="str">
        <f t="shared" si="27"/>
        <v>accetto</v>
      </c>
      <c r="P312">
        <f t="shared" si="28"/>
        <v>0.24234145377463806</v>
      </c>
      <c r="Q312" t="str">
        <f t="shared" si="29"/>
        <v>accetto</v>
      </c>
    </row>
    <row r="313" spans="1:17" ht="12.75">
      <c r="A313" t="s">
        <v>351</v>
      </c>
      <c r="B313">
        <v>2.0808763245611317</v>
      </c>
      <c r="C313">
        <v>3.3747229462778705</v>
      </c>
      <c r="D313">
        <v>3.885966512043524</v>
      </c>
      <c r="E313">
        <v>2.450654164322259</v>
      </c>
      <c r="F313">
        <v>2.7602360976356977</v>
      </c>
      <c r="G313">
        <v>3.5694180888958726</v>
      </c>
      <c r="H313">
        <v>3.0034715805686574</v>
      </c>
      <c r="I313">
        <v>2.1871390092167076</v>
      </c>
      <c r="J313">
        <v>2.557536646307881</v>
      </c>
      <c r="K313">
        <v>2.5985775193180416</v>
      </c>
      <c r="L313">
        <f t="shared" si="24"/>
        <v>2.8468598889147643</v>
      </c>
      <c r="M313" s="11">
        <f t="shared" si="25"/>
        <v>0.3596440830034958</v>
      </c>
      <c r="N313">
        <f t="shared" si="26"/>
        <v>1.5512045805628774</v>
      </c>
      <c r="O313" t="str">
        <f t="shared" si="27"/>
        <v>accetto</v>
      </c>
      <c r="P313">
        <f t="shared" si="28"/>
        <v>1.8290164896419836</v>
      </c>
      <c r="Q313" t="str">
        <f t="shared" si="29"/>
        <v>accetto</v>
      </c>
    </row>
    <row r="314" spans="1:17" ht="12.75">
      <c r="A314" t="s">
        <v>352</v>
      </c>
      <c r="B314">
        <v>1.2629070380808116</v>
      </c>
      <c r="C314">
        <v>1.4411578562067007</v>
      </c>
      <c r="D314">
        <v>2.7095815329653306</v>
      </c>
      <c r="E314">
        <v>2.238258220912712</v>
      </c>
      <c r="F314">
        <v>2.7538797584804797</v>
      </c>
      <c r="G314">
        <v>3.070231229169167</v>
      </c>
      <c r="H314">
        <v>2.133586429793013</v>
      </c>
      <c r="I314">
        <v>2.4371424217497406</v>
      </c>
      <c r="J314">
        <v>2.734701412302911</v>
      </c>
      <c r="K314">
        <v>2.370292737739419</v>
      </c>
      <c r="L314">
        <f t="shared" si="24"/>
        <v>2.3151738637400285</v>
      </c>
      <c r="M314" s="11">
        <f t="shared" si="25"/>
        <v>0.33578990513512097</v>
      </c>
      <c r="N314">
        <f t="shared" si="26"/>
        <v>-0.8265676093918699</v>
      </c>
      <c r="O314" t="str">
        <f t="shared" si="27"/>
        <v>accetto</v>
      </c>
      <c r="P314">
        <f t="shared" si="28"/>
        <v>-1.0086246247679331</v>
      </c>
      <c r="Q314" t="str">
        <f t="shared" si="29"/>
        <v>accetto</v>
      </c>
    </row>
    <row r="315" spans="1:17" ht="12.75">
      <c r="A315" t="s">
        <v>353</v>
      </c>
      <c r="B315">
        <v>3.409116472826099</v>
      </c>
      <c r="C315">
        <v>1.7612691091426314</v>
      </c>
      <c r="D315">
        <v>1.6440365744665542</v>
      </c>
      <c r="E315">
        <v>2.4387180414214527</v>
      </c>
      <c r="F315">
        <v>1.401690191205489</v>
      </c>
      <c r="G315">
        <v>2.749902926584582</v>
      </c>
      <c r="H315">
        <v>2.2550425898543836</v>
      </c>
      <c r="I315">
        <v>2.802751300481532</v>
      </c>
      <c r="J315">
        <v>1.9965991615390521</v>
      </c>
      <c r="K315">
        <v>3.2020993412652388</v>
      </c>
      <c r="L315">
        <f t="shared" si="24"/>
        <v>2.3661225708787015</v>
      </c>
      <c r="M315" s="11">
        <f t="shared" si="25"/>
        <v>0.4551297305549029</v>
      </c>
      <c r="N315">
        <f t="shared" si="26"/>
        <v>-0.5987180643362668</v>
      </c>
      <c r="O315" t="str">
        <f t="shared" si="27"/>
        <v>accetto</v>
      </c>
      <c r="P315">
        <f t="shared" si="28"/>
        <v>-0.6275376122707177</v>
      </c>
      <c r="Q315" t="str">
        <f t="shared" si="29"/>
        <v>accetto</v>
      </c>
    </row>
    <row r="316" spans="1:17" ht="12.75">
      <c r="A316" t="s">
        <v>354</v>
      </c>
      <c r="B316">
        <v>2.200624223498835</v>
      </c>
      <c r="C316">
        <v>2.8178201733112473</v>
      </c>
      <c r="D316">
        <v>2.4949419392987693</v>
      </c>
      <c r="E316">
        <v>1.4581118454293573</v>
      </c>
      <c r="F316">
        <v>1.4077933057706105</v>
      </c>
      <c r="G316">
        <v>3.529554911201558</v>
      </c>
      <c r="H316">
        <v>2.324885951240958</v>
      </c>
      <c r="I316">
        <v>2.4824447028618124</v>
      </c>
      <c r="J316">
        <v>4.229220080851519</v>
      </c>
      <c r="K316">
        <v>3.0296059660417995</v>
      </c>
      <c r="L316">
        <f t="shared" si="24"/>
        <v>2.5975003099506466</v>
      </c>
      <c r="M316" s="11">
        <f t="shared" si="25"/>
        <v>0.748409487582617</v>
      </c>
      <c r="N316">
        <f t="shared" si="26"/>
        <v>0.43603464175389006</v>
      </c>
      <c r="O316" t="str">
        <f t="shared" si="27"/>
        <v>accetto</v>
      </c>
      <c r="P316">
        <f t="shared" si="28"/>
        <v>0.3563988993080609</v>
      </c>
      <c r="Q316" t="str">
        <f t="shared" si="29"/>
        <v>accetto</v>
      </c>
    </row>
    <row r="317" spans="1:17" ht="12.75">
      <c r="A317" t="s">
        <v>355</v>
      </c>
      <c r="B317">
        <v>2.1398824773791603</v>
      </c>
      <c r="C317">
        <v>2.2763584731274022</v>
      </c>
      <c r="D317">
        <v>3.1005603000744486</v>
      </c>
      <c r="E317">
        <v>1.876067472203431</v>
      </c>
      <c r="F317">
        <v>3.080323233944</v>
      </c>
      <c r="G317">
        <v>3.401505265146625</v>
      </c>
      <c r="H317">
        <v>2.818598336496052</v>
      </c>
      <c r="I317">
        <v>1.145835280922256</v>
      </c>
      <c r="J317">
        <v>2.6584277541030588</v>
      </c>
      <c r="K317">
        <v>2.605300431213209</v>
      </c>
      <c r="L317">
        <f t="shared" si="24"/>
        <v>2.5102859024609643</v>
      </c>
      <c r="M317" s="11">
        <f t="shared" si="25"/>
        <v>0.44994977305036976</v>
      </c>
      <c r="N317">
        <f t="shared" si="26"/>
        <v>0.04599995422529701</v>
      </c>
      <c r="O317" t="str">
        <f t="shared" si="27"/>
        <v>accetto</v>
      </c>
      <c r="P317">
        <f t="shared" si="28"/>
        <v>0.048490915448178046</v>
      </c>
      <c r="Q317" t="str">
        <f t="shared" si="29"/>
        <v>accetto</v>
      </c>
    </row>
    <row r="318" spans="1:17" ht="12.75">
      <c r="A318" t="s">
        <v>356</v>
      </c>
      <c r="B318">
        <v>2.725062800127489</v>
      </c>
      <c r="C318">
        <v>1.8658629231663326</v>
      </c>
      <c r="D318">
        <v>2.804530303712909</v>
      </c>
      <c r="E318">
        <v>3.578328378916922</v>
      </c>
      <c r="F318">
        <v>3.3330076115817064</v>
      </c>
      <c r="G318">
        <v>2.667760085107602</v>
      </c>
      <c r="H318">
        <v>3.3987077363417484</v>
      </c>
      <c r="I318">
        <v>3.4432977730511993</v>
      </c>
      <c r="J318">
        <v>3.2005960714764115</v>
      </c>
      <c r="K318">
        <v>2.427578571119966</v>
      </c>
      <c r="L318">
        <f t="shared" si="24"/>
        <v>2.9444732254602286</v>
      </c>
      <c r="M318" s="11">
        <f t="shared" si="25"/>
        <v>0.29426228257830034</v>
      </c>
      <c r="N318">
        <f t="shared" si="26"/>
        <v>1.9877446926153228</v>
      </c>
      <c r="O318" t="str">
        <f t="shared" si="27"/>
        <v>rifiuto</v>
      </c>
      <c r="P318">
        <f t="shared" si="28"/>
        <v>2.5910649824597374</v>
      </c>
      <c r="Q318" t="str">
        <f t="shared" si="29"/>
        <v>rifiuto</v>
      </c>
    </row>
    <row r="319" spans="1:17" ht="12.75">
      <c r="A319" t="s">
        <v>357</v>
      </c>
      <c r="B319">
        <v>3.845797857065918</v>
      </c>
      <c r="C319">
        <v>0.448890466868761</v>
      </c>
      <c r="D319">
        <v>2.780137138754526</v>
      </c>
      <c r="E319">
        <v>2.740883307851618</v>
      </c>
      <c r="F319">
        <v>3.37367789241398</v>
      </c>
      <c r="G319">
        <v>1.0089557336050348</v>
      </c>
      <c r="H319">
        <v>3.8110570510798425</v>
      </c>
      <c r="I319">
        <v>2.5703546338922934</v>
      </c>
      <c r="J319">
        <v>3.1796065665639617</v>
      </c>
      <c r="K319">
        <v>2.688140243228645</v>
      </c>
      <c r="L319">
        <f t="shared" si="24"/>
        <v>2.644750089132458</v>
      </c>
      <c r="M319" s="11">
        <f t="shared" si="25"/>
        <v>1.2392006840705723</v>
      </c>
      <c r="N319">
        <f t="shared" si="26"/>
        <v>0.6473420780986594</v>
      </c>
      <c r="O319" t="str">
        <f t="shared" si="27"/>
        <v>accetto</v>
      </c>
      <c r="P319">
        <f t="shared" si="28"/>
        <v>0.41119518220510703</v>
      </c>
      <c r="Q319" t="str">
        <f t="shared" si="29"/>
        <v>accetto</v>
      </c>
    </row>
    <row r="320" spans="1:17" ht="12.75">
      <c r="A320" t="s">
        <v>358</v>
      </c>
      <c r="B320">
        <v>3.1709020717653402</v>
      </c>
      <c r="C320">
        <v>2.59388281580641</v>
      </c>
      <c r="D320">
        <v>2.7150142052823867</v>
      </c>
      <c r="E320">
        <v>3.522578774716294</v>
      </c>
      <c r="F320">
        <v>2.159452316811894</v>
      </c>
      <c r="G320">
        <v>1.999243951702283</v>
      </c>
      <c r="H320">
        <v>2.7528990156235977</v>
      </c>
      <c r="I320">
        <v>1.469663710063287</v>
      </c>
      <c r="J320">
        <v>3.4547483478490904</v>
      </c>
      <c r="K320">
        <v>2.258371488354669</v>
      </c>
      <c r="L320">
        <f t="shared" si="24"/>
        <v>2.609675669797525</v>
      </c>
      <c r="M320" s="11">
        <f t="shared" si="25"/>
        <v>0.432527042086319</v>
      </c>
      <c r="N320">
        <f t="shared" si="26"/>
        <v>0.49048450629017387</v>
      </c>
      <c r="O320" t="str">
        <f t="shared" si="27"/>
        <v>accetto</v>
      </c>
      <c r="P320">
        <f t="shared" si="28"/>
        <v>0.5273557221345322</v>
      </c>
      <c r="Q320" t="str">
        <f t="shared" si="29"/>
        <v>accetto</v>
      </c>
    </row>
    <row r="321" spans="1:17" ht="12.75">
      <c r="A321" t="s">
        <v>359</v>
      </c>
      <c r="B321">
        <v>2.3825954333801747</v>
      </c>
      <c r="C321">
        <v>2.307821829418799</v>
      </c>
      <c r="D321">
        <v>1.7800543542898595</v>
      </c>
      <c r="E321">
        <v>1.5198777443356448</v>
      </c>
      <c r="F321">
        <v>3.0446209784031453</v>
      </c>
      <c r="G321">
        <v>2.2865718649279643</v>
      </c>
      <c r="H321">
        <v>2.653882573682722</v>
      </c>
      <c r="I321">
        <v>1.8621344925350058</v>
      </c>
      <c r="J321">
        <v>2.5453336327279885</v>
      </c>
      <c r="K321">
        <v>2.108040490034</v>
      </c>
      <c r="L321">
        <f t="shared" si="24"/>
        <v>2.2490933393735304</v>
      </c>
      <c r="M321" s="11">
        <f t="shared" si="25"/>
        <v>0.2031710392924953</v>
      </c>
      <c r="N321">
        <f t="shared" si="26"/>
        <v>-1.122088698336512</v>
      </c>
      <c r="O321" t="str">
        <f t="shared" si="27"/>
        <v>accetto</v>
      </c>
      <c r="P321">
        <f t="shared" si="28"/>
        <v>-1.7602781138034247</v>
      </c>
      <c r="Q321" t="str">
        <f t="shared" si="29"/>
        <v>accetto</v>
      </c>
    </row>
    <row r="322" spans="1:17" ht="12.75">
      <c r="A322" t="s">
        <v>360</v>
      </c>
      <c r="B322">
        <v>2.585484602178667</v>
      </c>
      <c r="C322">
        <v>3.251834258535382</v>
      </c>
      <c r="D322">
        <v>3.879741206565086</v>
      </c>
      <c r="E322">
        <v>1.6498599361511879</v>
      </c>
      <c r="F322">
        <v>3.2067200871188106</v>
      </c>
      <c r="G322">
        <v>3.1566989858674788</v>
      </c>
      <c r="H322">
        <v>1.5140479515503102</v>
      </c>
      <c r="I322">
        <v>1.6669923884182936</v>
      </c>
      <c r="J322">
        <v>3.0646329560090635</v>
      </c>
      <c r="K322">
        <v>2.094277934534148</v>
      </c>
      <c r="L322">
        <f t="shared" si="24"/>
        <v>2.6070290306928428</v>
      </c>
      <c r="M322" s="11">
        <f t="shared" si="25"/>
        <v>0.6849516547167064</v>
      </c>
      <c r="N322">
        <f t="shared" si="26"/>
        <v>0.4786483763902156</v>
      </c>
      <c r="O322" t="str">
        <f t="shared" si="27"/>
        <v>accetto</v>
      </c>
      <c r="P322">
        <f t="shared" si="28"/>
        <v>0.40895133726800964</v>
      </c>
      <c r="Q322" t="str">
        <f t="shared" si="29"/>
        <v>accetto</v>
      </c>
    </row>
    <row r="323" spans="1:17" ht="12.75">
      <c r="A323" t="s">
        <v>361</v>
      </c>
      <c r="B323">
        <v>2.0463879392775652</v>
      </c>
      <c r="C323">
        <v>2.578242378901905</v>
      </c>
      <c r="D323">
        <v>2.921963810285888</v>
      </c>
      <c r="E323">
        <v>2.5932823117784665</v>
      </c>
      <c r="F323">
        <v>1.471380813950418</v>
      </c>
      <c r="G323">
        <v>2.7950026280245766</v>
      </c>
      <c r="H323">
        <v>2.428883280674654</v>
      </c>
      <c r="I323">
        <v>3.1628857047417114</v>
      </c>
      <c r="J323">
        <v>2.648735281459267</v>
      </c>
      <c r="K323">
        <v>3.194700359908893</v>
      </c>
      <c r="L323">
        <f t="shared" si="24"/>
        <v>2.5841464509003345</v>
      </c>
      <c r="M323" s="11">
        <f t="shared" si="25"/>
        <v>0.2691249295730118</v>
      </c>
      <c r="N323">
        <f t="shared" si="26"/>
        <v>0.37631436855699246</v>
      </c>
      <c r="O323" t="str">
        <f t="shared" si="27"/>
        <v>accetto</v>
      </c>
      <c r="P323">
        <f t="shared" si="28"/>
        <v>0.5129308715952874</v>
      </c>
      <c r="Q323" t="str">
        <f t="shared" si="29"/>
        <v>accetto</v>
      </c>
    </row>
    <row r="324" spans="1:17" ht="12.75">
      <c r="A324" t="s">
        <v>362</v>
      </c>
      <c r="B324">
        <v>2.9176421106149064</v>
      </c>
      <c r="C324">
        <v>3.6461314736061468</v>
      </c>
      <c r="D324">
        <v>2.797365253644557</v>
      </c>
      <c r="E324">
        <v>2.9600102020322083</v>
      </c>
      <c r="F324">
        <v>1.7315863638577866</v>
      </c>
      <c r="G324">
        <v>2.698528078635718</v>
      </c>
      <c r="H324">
        <v>1.0551246055365482</v>
      </c>
      <c r="I324">
        <v>2.30006431419838</v>
      </c>
      <c r="J324">
        <v>3.0064732968207863</v>
      </c>
      <c r="K324">
        <v>3.3465852729364087</v>
      </c>
      <c r="L324">
        <f t="shared" si="24"/>
        <v>2.6459510971883446</v>
      </c>
      <c r="M324" s="11">
        <f t="shared" si="25"/>
        <v>0.5895327180708626</v>
      </c>
      <c r="N324">
        <f t="shared" si="26"/>
        <v>0.6527131494076341</v>
      </c>
      <c r="O324" t="str">
        <f t="shared" si="27"/>
        <v>accetto</v>
      </c>
      <c r="P324">
        <f t="shared" si="28"/>
        <v>0.6011092455079325</v>
      </c>
      <c r="Q324" t="str">
        <f t="shared" si="29"/>
        <v>accetto</v>
      </c>
    </row>
    <row r="325" spans="1:17" ht="12.75">
      <c r="A325" t="s">
        <v>363</v>
      </c>
      <c r="B325">
        <v>2.0084452490300464</v>
      </c>
      <c r="C325">
        <v>1.6948197611509386</v>
      </c>
      <c r="D325">
        <v>2.87230445844898</v>
      </c>
      <c r="E325">
        <v>2.462523564553294</v>
      </c>
      <c r="F325">
        <v>2.7351580204526726</v>
      </c>
      <c r="G325">
        <v>2.0851891814686496</v>
      </c>
      <c r="H325">
        <v>3.2181320753124965</v>
      </c>
      <c r="I325">
        <v>2.7751707212382826</v>
      </c>
      <c r="J325">
        <v>1.571506620762193</v>
      </c>
      <c r="K325">
        <v>2.5769360615720416</v>
      </c>
      <c r="L325">
        <f t="shared" si="24"/>
        <v>2.4000185713989595</v>
      </c>
      <c r="M325" s="11">
        <f t="shared" si="25"/>
        <v>0.2907569498455405</v>
      </c>
      <c r="N325">
        <f t="shared" si="26"/>
        <v>-0.4471305416789367</v>
      </c>
      <c r="O325" t="str">
        <f t="shared" si="27"/>
        <v>accetto</v>
      </c>
      <c r="P325">
        <f t="shared" si="28"/>
        <v>-0.5863464307183706</v>
      </c>
      <c r="Q325" t="str">
        <f t="shared" si="29"/>
        <v>accetto</v>
      </c>
    </row>
    <row r="326" spans="1:17" ht="12.75">
      <c r="A326" t="s">
        <v>364</v>
      </c>
      <c r="B326">
        <v>2.062944004144356</v>
      </c>
      <c r="C326">
        <v>1.8045986501147127</v>
      </c>
      <c r="D326">
        <v>3.510116909333192</v>
      </c>
      <c r="E326">
        <v>3.244166778724775</v>
      </c>
      <c r="F326">
        <v>2.1137673852081207</v>
      </c>
      <c r="G326">
        <v>1.8719853310335566</v>
      </c>
      <c r="H326">
        <v>2.8104766601984466</v>
      </c>
      <c r="I326">
        <v>3.149819315892728</v>
      </c>
      <c r="J326">
        <v>3.032259598968494</v>
      </c>
      <c r="K326">
        <v>2.653052157804723</v>
      </c>
      <c r="L326">
        <f aca="true" t="shared" si="30" ref="L326:L389">AVERAGE(B326:K326)</f>
        <v>2.6253186791423104</v>
      </c>
      <c r="M326" s="11">
        <f aca="true" t="shared" si="31" ref="M326:M389">VAR(B326:K326)</f>
        <v>0.3845153148109372</v>
      </c>
      <c r="N326">
        <f aca="true" t="shared" si="32" ref="N326:N389">(L326-$C$1)/($C$2/10)^0.5</f>
        <v>0.5604421708253824</v>
      </c>
      <c r="O326" t="str">
        <f aca="true" t="shared" si="33" ref="O326:O389">IF(N326&lt;$G$1,"accetto","rifiuto")</f>
        <v>accetto</v>
      </c>
      <c r="P326">
        <f aca="true" t="shared" si="34" ref="P326:P389">(L326-$C$1)/(M326/10)^0.5</f>
        <v>0.639085534886684</v>
      </c>
      <c r="Q326" t="str">
        <f aca="true" t="shared" si="35" ref="Q326:Q389">IF(P326&lt;$G$2,"accetto","rifiuto")</f>
        <v>accetto</v>
      </c>
    </row>
    <row r="327" spans="1:17" ht="12.75">
      <c r="A327" t="s">
        <v>365</v>
      </c>
      <c r="B327">
        <v>3.7472155144223507</v>
      </c>
      <c r="C327">
        <v>2.382047182045426</v>
      </c>
      <c r="D327">
        <v>2.739794040170409</v>
      </c>
      <c r="E327">
        <v>2.401039830190257</v>
      </c>
      <c r="F327">
        <v>2.5105759451025733</v>
      </c>
      <c r="G327">
        <v>1.812105352407798</v>
      </c>
      <c r="H327">
        <v>1.7793260321354865</v>
      </c>
      <c r="I327">
        <v>2.1060838276457616</v>
      </c>
      <c r="J327">
        <v>1.4954041906185012</v>
      </c>
      <c r="K327">
        <v>1.751680337997641</v>
      </c>
      <c r="L327">
        <f t="shared" si="30"/>
        <v>2.2725272252736204</v>
      </c>
      <c r="M327" s="11">
        <f t="shared" si="31"/>
        <v>0.42626243817098775</v>
      </c>
      <c r="N327">
        <f t="shared" si="32"/>
        <v>-1.0172891746373618</v>
      </c>
      <c r="O327" t="str">
        <f t="shared" si="33"/>
        <v>accetto</v>
      </c>
      <c r="P327">
        <f t="shared" si="34"/>
        <v>-1.1017698731573689</v>
      </c>
      <c r="Q327" t="str">
        <f t="shared" si="35"/>
        <v>accetto</v>
      </c>
    </row>
    <row r="328" spans="1:17" ht="12.75">
      <c r="A328" t="s">
        <v>366</v>
      </c>
      <c r="B328">
        <v>1.5983725439400587</v>
      </c>
      <c r="C328">
        <v>3.3212145806714943</v>
      </c>
      <c r="D328">
        <v>2.997702883239981</v>
      </c>
      <c r="E328">
        <v>2.5893553209130005</v>
      </c>
      <c r="F328">
        <v>1.803896052363143</v>
      </c>
      <c r="G328">
        <v>3.9655513832167344</v>
      </c>
      <c r="H328">
        <v>1.97332500810262</v>
      </c>
      <c r="I328">
        <v>3.317720885215749</v>
      </c>
      <c r="J328">
        <v>3.021123344217358</v>
      </c>
      <c r="K328">
        <v>1.3752712295263336</v>
      </c>
      <c r="L328">
        <f t="shared" si="30"/>
        <v>2.5963533231406473</v>
      </c>
      <c r="M328" s="11">
        <f t="shared" si="31"/>
        <v>0.7516909182865198</v>
      </c>
      <c r="N328">
        <f t="shared" si="32"/>
        <v>0.4309051608009816</v>
      </c>
      <c r="O328" t="str">
        <f t="shared" si="33"/>
        <v>accetto</v>
      </c>
      <c r="P328">
        <f t="shared" si="34"/>
        <v>0.3514366464408035</v>
      </c>
      <c r="Q328" t="str">
        <f t="shared" si="35"/>
        <v>accetto</v>
      </c>
    </row>
    <row r="329" spans="1:17" ht="12.75">
      <c r="A329" t="s">
        <v>367</v>
      </c>
      <c r="B329">
        <v>2.2548126780043276</v>
      </c>
      <c r="C329">
        <v>1.9952727470194986</v>
      </c>
      <c r="D329">
        <v>3.1321177112135956</v>
      </c>
      <c r="E329">
        <v>1.9418158302187294</v>
      </c>
      <c r="F329">
        <v>3.7461897538605626</v>
      </c>
      <c r="G329">
        <v>2.2487151906523195</v>
      </c>
      <c r="H329">
        <v>2.1288145530729707</v>
      </c>
      <c r="I329">
        <v>2.3276738333947833</v>
      </c>
      <c r="J329">
        <v>3.148005745495084</v>
      </c>
      <c r="K329">
        <v>2.361369585516968</v>
      </c>
      <c r="L329">
        <f t="shared" si="30"/>
        <v>2.528478762844884</v>
      </c>
      <c r="M329" s="11">
        <f t="shared" si="31"/>
        <v>0.3600706812687575</v>
      </c>
      <c r="N329">
        <f t="shared" si="32"/>
        <v>0.12736089927251154</v>
      </c>
      <c r="O329" t="str">
        <f t="shared" si="33"/>
        <v>accetto</v>
      </c>
      <c r="P329">
        <f t="shared" si="34"/>
        <v>0.1500815266781124</v>
      </c>
      <c r="Q329" t="str">
        <f t="shared" si="35"/>
        <v>accetto</v>
      </c>
    </row>
    <row r="330" spans="1:17" ht="12.75">
      <c r="A330" t="s">
        <v>368</v>
      </c>
      <c r="B330">
        <v>2.4135338510768634</v>
      </c>
      <c r="C330">
        <v>1.8751896269577628</v>
      </c>
      <c r="D330">
        <v>0.9747808644806355</v>
      </c>
      <c r="E330">
        <v>2.2939764734974233</v>
      </c>
      <c r="F330">
        <v>2.176784937088314</v>
      </c>
      <c r="G330">
        <v>1.4083303026791327</v>
      </c>
      <c r="H330">
        <v>2.6792998914277177</v>
      </c>
      <c r="I330">
        <v>0.31630689481971785</v>
      </c>
      <c r="J330">
        <v>2.3814442663547197</v>
      </c>
      <c r="K330">
        <v>2.809999954858995</v>
      </c>
      <c r="L330">
        <f t="shared" si="30"/>
        <v>1.9329647063241282</v>
      </c>
      <c r="M330" s="11">
        <f t="shared" si="31"/>
        <v>0.6398159363188051</v>
      </c>
      <c r="N330">
        <f t="shared" si="32"/>
        <v>-2.535858924601612</v>
      </c>
      <c r="O330" t="str">
        <f t="shared" si="33"/>
        <v>accetto</v>
      </c>
      <c r="P330">
        <f t="shared" si="34"/>
        <v>-2.241726184995799</v>
      </c>
      <c r="Q330" t="str">
        <f t="shared" si="35"/>
        <v>accetto</v>
      </c>
    </row>
    <row r="331" spans="1:17" ht="12.75">
      <c r="A331" t="s">
        <v>369</v>
      </c>
      <c r="B331">
        <v>2.579875074592337</v>
      </c>
      <c r="C331">
        <v>1.663191607904082</v>
      </c>
      <c r="D331">
        <v>2.4045351334211773</v>
      </c>
      <c r="E331">
        <v>3.3110003849833447</v>
      </c>
      <c r="F331">
        <v>1.8695752760459072</v>
      </c>
      <c r="G331">
        <v>2.4426265428724037</v>
      </c>
      <c r="H331">
        <v>2.420124925407663</v>
      </c>
      <c r="I331">
        <v>1.315822134647533</v>
      </c>
      <c r="J331">
        <v>3.7704285724021247</v>
      </c>
      <c r="K331">
        <v>2.6255841228237387</v>
      </c>
      <c r="L331">
        <f t="shared" si="30"/>
        <v>2.440276377510031</v>
      </c>
      <c r="M331" s="11">
        <f t="shared" si="31"/>
        <v>0.5307709763280468</v>
      </c>
      <c r="N331">
        <f t="shared" si="32"/>
        <v>-0.2670921595002113</v>
      </c>
      <c r="O331" t="str">
        <f t="shared" si="33"/>
        <v>accetto</v>
      </c>
      <c r="P331">
        <f t="shared" si="34"/>
        <v>-0.25923435646801085</v>
      </c>
      <c r="Q331" t="str">
        <f t="shared" si="35"/>
        <v>accetto</v>
      </c>
    </row>
    <row r="332" spans="1:17" ht="12.75">
      <c r="A332" t="s">
        <v>370</v>
      </c>
      <c r="B332">
        <v>3.3110003849833447</v>
      </c>
      <c r="C332">
        <v>2.5119819444933</v>
      </c>
      <c r="D332">
        <v>2.935747266863018</v>
      </c>
      <c r="E332">
        <v>3.5558645441687986</v>
      </c>
      <c r="F332">
        <v>2.476438054807204</v>
      </c>
      <c r="G332">
        <v>2.5131178376545904</v>
      </c>
      <c r="H332">
        <v>2.35811544856233</v>
      </c>
      <c r="I332">
        <v>1.839628855632327</v>
      </c>
      <c r="J332">
        <v>2.812622236169773</v>
      </c>
      <c r="K332">
        <v>2.8300762434719218</v>
      </c>
      <c r="L332">
        <f t="shared" si="30"/>
        <v>2.7144592816806608</v>
      </c>
      <c r="M332" s="11">
        <f t="shared" si="31"/>
        <v>0.24069938654299486</v>
      </c>
      <c r="N332">
        <f t="shared" si="32"/>
        <v>0.9590910644874656</v>
      </c>
      <c r="O332" t="str">
        <f t="shared" si="33"/>
        <v>accetto</v>
      </c>
      <c r="P332">
        <f t="shared" si="34"/>
        <v>1.382316064903668</v>
      </c>
      <c r="Q332" t="str">
        <f t="shared" si="35"/>
        <v>accetto</v>
      </c>
    </row>
    <row r="333" spans="1:17" ht="12.75">
      <c r="A333" t="s">
        <v>371</v>
      </c>
      <c r="B333">
        <v>2.2108287725359332</v>
      </c>
      <c r="C333">
        <v>2.057824847986467</v>
      </c>
      <c r="D333">
        <v>2.2108882602174162</v>
      </c>
      <c r="E333">
        <v>2.197722993195157</v>
      </c>
      <c r="F333">
        <v>3.387417939061379</v>
      </c>
      <c r="G333">
        <v>2.492724817332146</v>
      </c>
      <c r="H333">
        <v>2.742087531457855</v>
      </c>
      <c r="I333">
        <v>2.560250570803646</v>
      </c>
      <c r="J333">
        <v>4.108148179057025</v>
      </c>
      <c r="K333">
        <v>2.2649561315847677</v>
      </c>
      <c r="L333">
        <f t="shared" si="30"/>
        <v>2.6232850043231792</v>
      </c>
      <c r="M333" s="11">
        <f t="shared" si="31"/>
        <v>0.4214766827521051</v>
      </c>
      <c r="N333">
        <f t="shared" si="32"/>
        <v>0.5513473005459685</v>
      </c>
      <c r="O333" t="str">
        <f t="shared" si="33"/>
        <v>accetto</v>
      </c>
      <c r="P333">
        <f t="shared" si="34"/>
        <v>0.600514472038593</v>
      </c>
      <c r="Q333" t="str">
        <f t="shared" si="35"/>
        <v>accetto</v>
      </c>
    </row>
    <row r="334" spans="1:17" ht="12.75">
      <c r="A334" t="s">
        <v>372</v>
      </c>
      <c r="B334">
        <v>3.281928594265082</v>
      </c>
      <c r="C334">
        <v>2.200387880548078</v>
      </c>
      <c r="D334">
        <v>3.505785563011159</v>
      </c>
      <c r="E334">
        <v>1.3884871414666122</v>
      </c>
      <c r="F334">
        <v>3.0969990780613443</v>
      </c>
      <c r="G334">
        <v>1.6651498780674956</v>
      </c>
      <c r="H334">
        <v>1.2973970311395533</v>
      </c>
      <c r="I334">
        <v>2.6251990606692743</v>
      </c>
      <c r="J334">
        <v>2.9913473479723507</v>
      </c>
      <c r="K334">
        <v>2.308663499723025</v>
      </c>
      <c r="L334">
        <f t="shared" si="30"/>
        <v>2.4361345074923975</v>
      </c>
      <c r="M334" s="11">
        <f t="shared" si="31"/>
        <v>0.6334222638072364</v>
      </c>
      <c r="N334">
        <f t="shared" si="32"/>
        <v>-0.2856151653270056</v>
      </c>
      <c r="O334" t="str">
        <f t="shared" si="33"/>
        <v>accetto</v>
      </c>
      <c r="P334">
        <f t="shared" si="34"/>
        <v>-0.25375791869982783</v>
      </c>
      <c r="Q334" t="str">
        <f t="shared" si="35"/>
        <v>accetto</v>
      </c>
    </row>
    <row r="335" spans="1:17" ht="12.75">
      <c r="A335" t="s">
        <v>373</v>
      </c>
      <c r="B335">
        <v>3.5927404755875614</v>
      </c>
      <c r="C335">
        <v>2.1414211182218423</v>
      </c>
      <c r="D335">
        <v>2.635267752704067</v>
      </c>
      <c r="E335">
        <v>0.6947900332670542</v>
      </c>
      <c r="F335">
        <v>2.395300876702322</v>
      </c>
      <c r="G335">
        <v>1.730021998612301</v>
      </c>
      <c r="H335">
        <v>0.5068732707877641</v>
      </c>
      <c r="I335">
        <v>1.732658749899656</v>
      </c>
      <c r="J335">
        <v>2.0346970020909794</v>
      </c>
      <c r="K335">
        <v>2.8418845482462984</v>
      </c>
      <c r="L335">
        <f t="shared" si="30"/>
        <v>2.0305655826119846</v>
      </c>
      <c r="M335" s="11">
        <f t="shared" si="31"/>
        <v>0.8771823260125279</v>
      </c>
      <c r="N335">
        <f t="shared" si="32"/>
        <v>-2.0993745365152234</v>
      </c>
      <c r="O335" t="str">
        <f t="shared" si="33"/>
        <v>accetto</v>
      </c>
      <c r="P335">
        <f t="shared" si="34"/>
        <v>-1.585002644440605</v>
      </c>
      <c r="Q335" t="str">
        <f t="shared" si="35"/>
        <v>accetto</v>
      </c>
    </row>
    <row r="336" spans="1:17" ht="12.75">
      <c r="A336" t="s">
        <v>374</v>
      </c>
      <c r="B336">
        <v>2.4747603414118657</v>
      </c>
      <c r="C336">
        <v>1.1027790617299615</v>
      </c>
      <c r="D336">
        <v>2.421214193088872</v>
      </c>
      <c r="E336">
        <v>3.5596749713340614</v>
      </c>
      <c r="F336">
        <v>3.664418308449058</v>
      </c>
      <c r="G336">
        <v>2.9892837685349605</v>
      </c>
      <c r="H336">
        <v>2.782420983390921</v>
      </c>
      <c r="I336">
        <v>3.234356134605605</v>
      </c>
      <c r="J336">
        <v>2.6024024164598814</v>
      </c>
      <c r="K336">
        <v>1.7004823453180506</v>
      </c>
      <c r="L336">
        <f t="shared" si="30"/>
        <v>2.6531792524323237</v>
      </c>
      <c r="M336" s="11">
        <f t="shared" si="31"/>
        <v>0.6345962986368363</v>
      </c>
      <c r="N336">
        <f t="shared" si="32"/>
        <v>0.6850384423625514</v>
      </c>
      <c r="O336" t="str">
        <f t="shared" si="33"/>
        <v>accetto</v>
      </c>
      <c r="P336">
        <f t="shared" si="34"/>
        <v>0.608066640999061</v>
      </c>
      <c r="Q336" t="str">
        <f t="shared" si="35"/>
        <v>accetto</v>
      </c>
    </row>
    <row r="337" spans="1:17" ht="12.75">
      <c r="A337" t="s">
        <v>375</v>
      </c>
      <c r="B337">
        <v>1.6717385407355323</v>
      </c>
      <c r="C337">
        <v>1.8341704589124674</v>
      </c>
      <c r="D337">
        <v>4.357790646063222</v>
      </c>
      <c r="E337">
        <v>3.416708387203471</v>
      </c>
      <c r="F337">
        <v>2.7103162862204044</v>
      </c>
      <c r="G337">
        <v>4.298264377976011</v>
      </c>
      <c r="H337">
        <v>2.174922329547826</v>
      </c>
      <c r="I337">
        <v>2.294597074715057</v>
      </c>
      <c r="J337">
        <v>2.04465877707662</v>
      </c>
      <c r="K337">
        <v>2.188987146780619</v>
      </c>
      <c r="L337">
        <f t="shared" si="30"/>
        <v>2.699215402523123</v>
      </c>
      <c r="M337" s="11">
        <f t="shared" si="31"/>
        <v>0.9726818666091851</v>
      </c>
      <c r="N337">
        <f t="shared" si="32"/>
        <v>0.8909183644133722</v>
      </c>
      <c r="O337" t="str">
        <f t="shared" si="33"/>
        <v>accetto</v>
      </c>
      <c r="P337">
        <f t="shared" si="34"/>
        <v>0.6387596930071096</v>
      </c>
      <c r="Q337" t="str">
        <f t="shared" si="35"/>
        <v>accetto</v>
      </c>
    </row>
    <row r="338" spans="1:17" ht="12.75">
      <c r="A338" t="s">
        <v>376</v>
      </c>
      <c r="B338">
        <v>3.4097338584933823</v>
      </c>
      <c r="C338">
        <v>3.016026696911922</v>
      </c>
      <c r="D338">
        <v>1.8009924103967023</v>
      </c>
      <c r="E338">
        <v>2.1468843382672276</v>
      </c>
      <c r="F338">
        <v>2.405134833561533</v>
      </c>
      <c r="G338">
        <v>1.5255001341233765</v>
      </c>
      <c r="H338">
        <v>1.757900820150553</v>
      </c>
      <c r="I338">
        <v>1.7590262627732045</v>
      </c>
      <c r="J338">
        <v>2.9436229535588154</v>
      </c>
      <c r="K338">
        <v>1.9999385105779766</v>
      </c>
      <c r="L338">
        <f t="shared" si="30"/>
        <v>2.2764760818814693</v>
      </c>
      <c r="M338" s="11">
        <f t="shared" si="31"/>
        <v>0.41253750943396816</v>
      </c>
      <c r="N338">
        <f t="shared" si="32"/>
        <v>-0.999629351020263</v>
      </c>
      <c r="O338" t="str">
        <f t="shared" si="33"/>
        <v>accetto</v>
      </c>
      <c r="P338">
        <f t="shared" si="34"/>
        <v>-1.1005056595985618</v>
      </c>
      <c r="Q338" t="str">
        <f t="shared" si="35"/>
        <v>accetto</v>
      </c>
    </row>
    <row r="339" spans="1:17" ht="12.75">
      <c r="A339" t="s">
        <v>377</v>
      </c>
      <c r="B339">
        <v>2.1790655661743585</v>
      </c>
      <c r="C339">
        <v>2.6132388211408397</v>
      </c>
      <c r="D339">
        <v>3.9716287733790523</v>
      </c>
      <c r="E339">
        <v>3.9151958647289575</v>
      </c>
      <c r="F339">
        <v>3.0763174620949485</v>
      </c>
      <c r="G339">
        <v>3.060920603129489</v>
      </c>
      <c r="H339">
        <v>2.3937694708479285</v>
      </c>
      <c r="I339">
        <v>1.9404122424907655</v>
      </c>
      <c r="J339">
        <v>2.0375138241979585</v>
      </c>
      <c r="K339">
        <v>3.1355133323836526</v>
      </c>
      <c r="L339">
        <f t="shared" si="30"/>
        <v>2.832357596056795</v>
      </c>
      <c r="M339" s="11">
        <f t="shared" si="31"/>
        <v>0.5298493988110174</v>
      </c>
      <c r="N339">
        <f t="shared" si="32"/>
        <v>1.4863483552428196</v>
      </c>
      <c r="O339" t="str">
        <f t="shared" si="33"/>
        <v>accetto</v>
      </c>
      <c r="P339">
        <f t="shared" si="34"/>
        <v>1.4438742993019562</v>
      </c>
      <c r="Q339" t="str">
        <f t="shared" si="35"/>
        <v>accetto</v>
      </c>
    </row>
    <row r="340" spans="1:17" ht="12.75">
      <c r="A340" t="s">
        <v>378</v>
      </c>
      <c r="B340">
        <v>2.0125016657971173</v>
      </c>
      <c r="C340">
        <v>2.7626686614758</v>
      </c>
      <c r="D340">
        <v>3.240412623690645</v>
      </c>
      <c r="E340">
        <v>1.569582113877459</v>
      </c>
      <c r="F340">
        <v>1.116239355496873</v>
      </c>
      <c r="G340">
        <v>0.9703241116949357</v>
      </c>
      <c r="H340">
        <v>3.604679814038718</v>
      </c>
      <c r="I340">
        <v>1.9995912311401298</v>
      </c>
      <c r="J340">
        <v>2.183914616102811</v>
      </c>
      <c r="K340">
        <v>3.9627795788146614</v>
      </c>
      <c r="L340">
        <f t="shared" si="30"/>
        <v>2.342269377212915</v>
      </c>
      <c r="M340" s="11">
        <f t="shared" si="31"/>
        <v>1.0485345102451065</v>
      </c>
      <c r="N340">
        <f t="shared" si="32"/>
        <v>-0.7053927893705986</v>
      </c>
      <c r="O340" t="str">
        <f t="shared" si="33"/>
        <v>accetto</v>
      </c>
      <c r="P340">
        <f t="shared" si="34"/>
        <v>-0.48710731739038815</v>
      </c>
      <c r="Q340" t="str">
        <f t="shared" si="35"/>
        <v>accetto</v>
      </c>
    </row>
    <row r="341" spans="1:17" ht="12.75">
      <c r="A341" t="s">
        <v>379</v>
      </c>
      <c r="B341">
        <v>1.8097563928768068</v>
      </c>
      <c r="C341">
        <v>-0.21649693604558706</v>
      </c>
      <c r="D341">
        <v>2.281754970503016</v>
      </c>
      <c r="E341">
        <v>3.6441249701874767</v>
      </c>
      <c r="F341">
        <v>2.5815624346387267</v>
      </c>
      <c r="G341">
        <v>1.5329955819902352</v>
      </c>
      <c r="H341">
        <v>1.9430715026305734</v>
      </c>
      <c r="I341">
        <v>3.112280981101776</v>
      </c>
      <c r="J341">
        <v>3.4376657366124164</v>
      </c>
      <c r="K341">
        <v>1.2048985097590048</v>
      </c>
      <c r="L341">
        <f t="shared" si="30"/>
        <v>2.1331614144254445</v>
      </c>
      <c r="M341" s="11">
        <f t="shared" si="31"/>
        <v>1.338894603577755</v>
      </c>
      <c r="N341">
        <f t="shared" si="32"/>
        <v>-1.6405520282291597</v>
      </c>
      <c r="O341" t="str">
        <f t="shared" si="33"/>
        <v>accetto</v>
      </c>
      <c r="P341">
        <f t="shared" si="34"/>
        <v>-1.0025402430489494</v>
      </c>
      <c r="Q341" t="str">
        <f t="shared" si="35"/>
        <v>accetto</v>
      </c>
    </row>
    <row r="342" spans="1:17" ht="12.75">
      <c r="A342" t="s">
        <v>380</v>
      </c>
      <c r="B342">
        <v>2.8982201864982926</v>
      </c>
      <c r="C342">
        <v>3.8418491612355865</v>
      </c>
      <c r="D342">
        <v>2.312420066419918</v>
      </c>
      <c r="E342">
        <v>3.0029828169153916</v>
      </c>
      <c r="F342">
        <v>2.5890819991332137</v>
      </c>
      <c r="G342">
        <v>2.6990907999470437</v>
      </c>
      <c r="H342">
        <v>2.297304568110121</v>
      </c>
      <c r="I342">
        <v>3.822079957681126</v>
      </c>
      <c r="J342">
        <v>2.7351580204526726</v>
      </c>
      <c r="K342">
        <v>2.5094392480536953</v>
      </c>
      <c r="L342">
        <f t="shared" si="30"/>
        <v>2.870762682444706</v>
      </c>
      <c r="M342" s="11">
        <f t="shared" si="31"/>
        <v>0.307178751432534</v>
      </c>
      <c r="N342">
        <f t="shared" si="32"/>
        <v>1.6581011229330616</v>
      </c>
      <c r="O342" t="str">
        <f t="shared" si="33"/>
        <v>rifiuto</v>
      </c>
      <c r="P342">
        <f t="shared" si="34"/>
        <v>2.115438627305792</v>
      </c>
      <c r="Q342" t="str">
        <f t="shared" si="35"/>
        <v>rifiuto</v>
      </c>
    </row>
    <row r="343" spans="1:17" ht="12.75">
      <c r="A343" t="s">
        <v>381</v>
      </c>
      <c r="B343">
        <v>2.6188306632002423</v>
      </c>
      <c r="C343">
        <v>1.2535562176617532</v>
      </c>
      <c r="D343">
        <v>0.6209095484155114</v>
      </c>
      <c r="E343">
        <v>2.3401292676771845</v>
      </c>
      <c r="F343">
        <v>2.4033341253652907</v>
      </c>
      <c r="G343">
        <v>2.6731622096963292</v>
      </c>
      <c r="H343">
        <v>3.125291097819627</v>
      </c>
      <c r="I343">
        <v>2.229432339088362</v>
      </c>
      <c r="J343">
        <v>1.6452713458011203</v>
      </c>
      <c r="K343">
        <v>2.2956131886257936</v>
      </c>
      <c r="L343">
        <f t="shared" si="30"/>
        <v>2.1205530003351214</v>
      </c>
      <c r="M343" s="11">
        <f t="shared" si="31"/>
        <v>0.5511491610100845</v>
      </c>
      <c r="N343">
        <f t="shared" si="32"/>
        <v>-1.696938570218017</v>
      </c>
      <c r="O343" t="str">
        <f t="shared" si="33"/>
        <v>accetto</v>
      </c>
      <c r="P343">
        <f t="shared" si="34"/>
        <v>-1.6162798097112125</v>
      </c>
      <c r="Q343" t="str">
        <f t="shared" si="35"/>
        <v>accetto</v>
      </c>
    </row>
    <row r="344" spans="1:17" ht="12.75">
      <c r="A344" t="s">
        <v>382</v>
      </c>
      <c r="B344">
        <v>2.099051419029365</v>
      </c>
      <c r="C344">
        <v>2.957072796787088</v>
      </c>
      <c r="D344">
        <v>2.4949419392987693</v>
      </c>
      <c r="E344">
        <v>2.7064753113268125</v>
      </c>
      <c r="F344">
        <v>2.2025165748800646</v>
      </c>
      <c r="G344">
        <v>2.9614813163175313</v>
      </c>
      <c r="H344">
        <v>3.460295172203587</v>
      </c>
      <c r="I344">
        <v>2.3667154379745625</v>
      </c>
      <c r="J344">
        <v>3.016168181127341</v>
      </c>
      <c r="K344">
        <v>3.018218094475742</v>
      </c>
      <c r="L344">
        <f t="shared" si="30"/>
        <v>2.7282936243420863</v>
      </c>
      <c r="M344" s="11">
        <f t="shared" si="31"/>
        <v>0.18528063617463253</v>
      </c>
      <c r="N344">
        <f t="shared" si="32"/>
        <v>1.0209601257174115</v>
      </c>
      <c r="O344" t="str">
        <f t="shared" si="33"/>
        <v>accetto</v>
      </c>
      <c r="P344">
        <f t="shared" si="34"/>
        <v>1.6771764911695362</v>
      </c>
      <c r="Q344" t="str">
        <f t="shared" si="35"/>
        <v>accetto</v>
      </c>
    </row>
    <row r="345" spans="1:17" ht="12.75">
      <c r="A345" t="s">
        <v>383</v>
      </c>
      <c r="B345">
        <v>1.873749060400769</v>
      </c>
      <c r="C345">
        <v>2.775054961425667</v>
      </c>
      <c r="D345">
        <v>2.7231865264980115</v>
      </c>
      <c r="E345">
        <v>2.5456045428450125</v>
      </c>
      <c r="F345">
        <v>1.7321715940215654</v>
      </c>
      <c r="G345">
        <v>2.523182510251445</v>
      </c>
      <c r="H345">
        <v>2.9580069141638887</v>
      </c>
      <c r="I345">
        <v>2.5487493510877357</v>
      </c>
      <c r="J345">
        <v>2.8335787816911306</v>
      </c>
      <c r="K345">
        <v>2.3339634498802297</v>
      </c>
      <c r="L345">
        <f t="shared" si="30"/>
        <v>2.4847247692265455</v>
      </c>
      <c r="M345" s="11">
        <f t="shared" si="31"/>
        <v>0.16205464515254261</v>
      </c>
      <c r="N345">
        <f t="shared" si="32"/>
        <v>-0.06831290876288189</v>
      </c>
      <c r="O345" t="str">
        <f t="shared" si="33"/>
        <v>accetto</v>
      </c>
      <c r="P345">
        <f t="shared" si="34"/>
        <v>-0.11999331126794603</v>
      </c>
      <c r="Q345" t="str">
        <f t="shared" si="35"/>
        <v>accetto</v>
      </c>
    </row>
    <row r="346" spans="1:17" ht="12.75">
      <c r="A346" t="s">
        <v>384</v>
      </c>
      <c r="B346">
        <v>4.318175065745891</v>
      </c>
      <c r="C346">
        <v>2.4179471939328323</v>
      </c>
      <c r="D346">
        <v>2.2454859742128974</v>
      </c>
      <c r="E346">
        <v>2.4103183007264306</v>
      </c>
      <c r="F346">
        <v>2.122590855369708</v>
      </c>
      <c r="G346">
        <v>2.1021608562182337</v>
      </c>
      <c r="H346">
        <v>2.6220140580471707</v>
      </c>
      <c r="I346">
        <v>3.524429323942968</v>
      </c>
      <c r="J346">
        <v>3.293904911545269</v>
      </c>
      <c r="K346">
        <v>2.712239185329963</v>
      </c>
      <c r="L346">
        <f t="shared" si="30"/>
        <v>2.7769265725071364</v>
      </c>
      <c r="M346" s="11">
        <f t="shared" si="31"/>
        <v>0.5176463512045788</v>
      </c>
      <c r="N346">
        <f t="shared" si="32"/>
        <v>1.2384532818039626</v>
      </c>
      <c r="O346" t="str">
        <f t="shared" si="33"/>
        <v>accetto</v>
      </c>
      <c r="P346">
        <f t="shared" si="34"/>
        <v>1.2171610661700931</v>
      </c>
      <c r="Q346" t="str">
        <f t="shared" si="35"/>
        <v>accetto</v>
      </c>
    </row>
    <row r="347" spans="1:17" ht="12.75">
      <c r="A347" t="s">
        <v>385</v>
      </c>
      <c r="B347">
        <v>2.0443926902851217</v>
      </c>
      <c r="C347">
        <v>2.14706842852479</v>
      </c>
      <c r="D347">
        <v>3.1576990220264634</v>
      </c>
      <c r="E347">
        <v>1.2185517365469423</v>
      </c>
      <c r="F347">
        <v>2.325388380983213</v>
      </c>
      <c r="G347">
        <v>4.1471463737070735</v>
      </c>
      <c r="H347">
        <v>2.6398989490962776</v>
      </c>
      <c r="I347">
        <v>4.364710510417353</v>
      </c>
      <c r="J347">
        <v>4.115415322849003</v>
      </c>
      <c r="K347">
        <v>2.3151645386440123</v>
      </c>
      <c r="L347">
        <f t="shared" si="30"/>
        <v>2.847543595308025</v>
      </c>
      <c r="M347" s="11">
        <f t="shared" si="31"/>
        <v>1.1203310082773281</v>
      </c>
      <c r="N347">
        <f t="shared" si="32"/>
        <v>1.5542622085068418</v>
      </c>
      <c r="O347" t="str">
        <f t="shared" si="33"/>
        <v>accetto</v>
      </c>
      <c r="P347">
        <f t="shared" si="34"/>
        <v>1.0383316957062112</v>
      </c>
      <c r="Q347" t="str">
        <f t="shared" si="35"/>
        <v>accetto</v>
      </c>
    </row>
    <row r="348" spans="1:17" ht="12.75">
      <c r="A348" t="s">
        <v>386</v>
      </c>
      <c r="B348">
        <v>1.7468328958443635</v>
      </c>
      <c r="C348">
        <v>1.5720178932679119</v>
      </c>
      <c r="D348">
        <v>3.2620018287434505</v>
      </c>
      <c r="E348">
        <v>2.747485636608644</v>
      </c>
      <c r="F348">
        <v>3.1165415853160994</v>
      </c>
      <c r="G348">
        <v>1.6948197611509386</v>
      </c>
      <c r="H348">
        <v>1.7146725690145104</v>
      </c>
      <c r="I348">
        <v>2.194993794835227</v>
      </c>
      <c r="J348">
        <v>2.046055933703883</v>
      </c>
      <c r="K348">
        <v>3.267926480264123</v>
      </c>
      <c r="L348">
        <f t="shared" si="30"/>
        <v>2.336334837874915</v>
      </c>
      <c r="M348" s="11">
        <f t="shared" si="31"/>
        <v>0.48182528316882883</v>
      </c>
      <c r="N348">
        <f t="shared" si="32"/>
        <v>-0.7319328561204274</v>
      </c>
      <c r="O348" t="str">
        <f t="shared" si="33"/>
        <v>accetto</v>
      </c>
      <c r="P348">
        <f t="shared" si="34"/>
        <v>-0.7456095335558202</v>
      </c>
      <c r="Q348" t="str">
        <f t="shared" si="35"/>
        <v>accetto</v>
      </c>
    </row>
    <row r="349" spans="1:17" ht="12.75">
      <c r="A349" t="s">
        <v>387</v>
      </c>
      <c r="B349">
        <v>2.5409982669680176</v>
      </c>
      <c r="C349">
        <v>3.111337217073924</v>
      </c>
      <c r="D349">
        <v>2.8021588353294646</v>
      </c>
      <c r="E349">
        <v>3.477163949341957</v>
      </c>
      <c r="F349">
        <v>2.1586018037442045</v>
      </c>
      <c r="G349">
        <v>2.039589461949163</v>
      </c>
      <c r="H349">
        <v>2.9616147616570743</v>
      </c>
      <c r="I349">
        <v>2.802336494486326</v>
      </c>
      <c r="J349">
        <v>2.1199685740589302</v>
      </c>
      <c r="K349">
        <v>1.6307161571398865</v>
      </c>
      <c r="L349">
        <f t="shared" si="30"/>
        <v>2.5644485521748948</v>
      </c>
      <c r="M349" s="11">
        <f t="shared" si="31"/>
        <v>0.3236812953282582</v>
      </c>
      <c r="N349">
        <f t="shared" si="32"/>
        <v>0.2882226874290132</v>
      </c>
      <c r="O349" t="str">
        <f t="shared" si="33"/>
        <v>accetto</v>
      </c>
      <c r="P349">
        <f t="shared" si="34"/>
        <v>0.35822373996653</v>
      </c>
      <c r="Q349" t="str">
        <f t="shared" si="35"/>
        <v>accetto</v>
      </c>
    </row>
    <row r="350" spans="1:17" ht="12.75">
      <c r="A350" t="s">
        <v>388</v>
      </c>
      <c r="B350">
        <v>2.2612944236232124</v>
      </c>
      <c r="C350">
        <v>2.599069498521658</v>
      </c>
      <c r="D350">
        <v>2.3414058411663063</v>
      </c>
      <c r="E350">
        <v>1.8050375727375467</v>
      </c>
      <c r="F350">
        <v>2.9255250322989923</v>
      </c>
      <c r="G350">
        <v>3.0047963873130357</v>
      </c>
      <c r="H350">
        <v>2.3780406063087867</v>
      </c>
      <c r="I350">
        <v>2.91757699572031</v>
      </c>
      <c r="J350">
        <v>2.6108834305091477</v>
      </c>
      <c r="K350">
        <v>2.6388506796820366</v>
      </c>
      <c r="L350">
        <f t="shared" si="30"/>
        <v>2.5482480467881032</v>
      </c>
      <c r="M350" s="11">
        <f t="shared" si="31"/>
        <v>0.13426127703289284</v>
      </c>
      <c r="N350">
        <f t="shared" si="32"/>
        <v>0.21577182479957846</v>
      </c>
      <c r="O350" t="str">
        <f t="shared" si="33"/>
        <v>accetto</v>
      </c>
      <c r="P350">
        <f t="shared" si="34"/>
        <v>0.41639389149187894</v>
      </c>
      <c r="Q350" t="str">
        <f t="shared" si="35"/>
        <v>accetto</v>
      </c>
    </row>
    <row r="351" spans="1:17" ht="12.75">
      <c r="A351" t="s">
        <v>389</v>
      </c>
      <c r="B351">
        <v>2.3339087855242724</v>
      </c>
      <c r="C351">
        <v>2.2304798046150154</v>
      </c>
      <c r="D351">
        <v>2.5733458996057834</v>
      </c>
      <c r="E351">
        <v>2.4000020113146547</v>
      </c>
      <c r="F351">
        <v>1.9037726540227595</v>
      </c>
      <c r="G351">
        <v>2.3339634498802297</v>
      </c>
      <c r="H351">
        <v>2.0563770464411846</v>
      </c>
      <c r="I351">
        <v>1.1840810367903032</v>
      </c>
      <c r="J351">
        <v>3.276370515484359</v>
      </c>
      <c r="K351">
        <v>1.0129301538381696</v>
      </c>
      <c r="L351">
        <f t="shared" si="30"/>
        <v>2.130523135751673</v>
      </c>
      <c r="M351" s="11">
        <f t="shared" si="31"/>
        <v>0.43067802724797843</v>
      </c>
      <c r="N351">
        <f t="shared" si="32"/>
        <v>-1.652350769145441</v>
      </c>
      <c r="O351" t="str">
        <f t="shared" si="33"/>
        <v>accetto</v>
      </c>
      <c r="P351">
        <f t="shared" si="34"/>
        <v>-1.7803725578559266</v>
      </c>
      <c r="Q351" t="str">
        <f t="shared" si="35"/>
        <v>accetto</v>
      </c>
    </row>
    <row r="352" spans="1:17" ht="12.75">
      <c r="A352" t="s">
        <v>390</v>
      </c>
      <c r="B352">
        <v>3.818060519743085</v>
      </c>
      <c r="C352">
        <v>2.08242300427969</v>
      </c>
      <c r="D352">
        <v>1.8150507965287943</v>
      </c>
      <c r="E352">
        <v>2.780664489011997</v>
      </c>
      <c r="F352">
        <v>2.373591892398963</v>
      </c>
      <c r="G352">
        <v>3.0492159998539137</v>
      </c>
      <c r="H352">
        <v>1.023618643203008</v>
      </c>
      <c r="I352">
        <v>3.6939660006191843</v>
      </c>
      <c r="J352">
        <v>1.6637350359133052</v>
      </c>
      <c r="K352">
        <v>2.4462070581876105</v>
      </c>
      <c r="L352">
        <f t="shared" si="30"/>
        <v>2.474653343973955</v>
      </c>
      <c r="M352" s="11">
        <f t="shared" si="31"/>
        <v>0.7864738038126942</v>
      </c>
      <c r="N352">
        <f t="shared" si="32"/>
        <v>-0.1133536917530822</v>
      </c>
      <c r="O352" t="str">
        <f t="shared" si="33"/>
        <v>accetto</v>
      </c>
      <c r="P352">
        <f t="shared" si="34"/>
        <v>-0.09038129098168002</v>
      </c>
      <c r="Q352" t="str">
        <f t="shared" si="35"/>
        <v>accetto</v>
      </c>
    </row>
    <row r="353" spans="1:17" ht="12.75">
      <c r="A353" t="s">
        <v>391</v>
      </c>
      <c r="B353">
        <v>1.6224811326924282</v>
      </c>
      <c r="C353">
        <v>3.6923903809474723</v>
      </c>
      <c r="D353">
        <v>1.7167739311685182</v>
      </c>
      <c r="E353">
        <v>3.57043741835696</v>
      </c>
      <c r="F353">
        <v>2.5104135598098765</v>
      </c>
      <c r="G353">
        <v>2.2932433280175246</v>
      </c>
      <c r="H353">
        <v>3.5570221422949544</v>
      </c>
      <c r="I353">
        <v>2.2350691988526705</v>
      </c>
      <c r="J353">
        <v>2.5738893276150066</v>
      </c>
      <c r="K353">
        <v>1.8808441722489988</v>
      </c>
      <c r="L353">
        <f t="shared" si="30"/>
        <v>2.565256459200441</v>
      </c>
      <c r="M353" s="11">
        <f t="shared" si="31"/>
        <v>0.6141871048897735</v>
      </c>
      <c r="N353">
        <f t="shared" si="32"/>
        <v>0.29183575748625523</v>
      </c>
      <c r="O353" t="str">
        <f t="shared" si="33"/>
        <v>accetto</v>
      </c>
      <c r="P353">
        <f t="shared" si="34"/>
        <v>0.2633135197379573</v>
      </c>
      <c r="Q353" t="str">
        <f t="shared" si="35"/>
        <v>accetto</v>
      </c>
    </row>
    <row r="354" spans="1:17" ht="12.75">
      <c r="A354" t="s">
        <v>392</v>
      </c>
      <c r="B354">
        <v>2.3283981361112183</v>
      </c>
      <c r="C354">
        <v>2.307541272650724</v>
      </c>
      <c r="D354">
        <v>2.8852285591949567</v>
      </c>
      <c r="E354">
        <v>3.4995763352844733</v>
      </c>
      <c r="F354">
        <v>2.158783482339004</v>
      </c>
      <c r="G354">
        <v>0.6299902626051335</v>
      </c>
      <c r="H354">
        <v>3.3761184951299583</v>
      </c>
      <c r="I354">
        <v>1.7994039285235885</v>
      </c>
      <c r="J354">
        <v>2.7703345335112317</v>
      </c>
      <c r="K354">
        <v>2.5424613423774645</v>
      </c>
      <c r="L354">
        <f t="shared" si="30"/>
        <v>2.4297836347727753</v>
      </c>
      <c r="M354" s="11">
        <f t="shared" si="31"/>
        <v>0.6790450448004938</v>
      </c>
      <c r="N354">
        <f t="shared" si="32"/>
        <v>-0.31401713156205396</v>
      </c>
      <c r="O354" t="str">
        <f t="shared" si="33"/>
        <v>accetto</v>
      </c>
      <c r="P354">
        <f t="shared" si="34"/>
        <v>-0.26945674057303826</v>
      </c>
      <c r="Q354" t="str">
        <f t="shared" si="35"/>
        <v>accetto</v>
      </c>
    </row>
    <row r="355" spans="1:17" ht="12.75">
      <c r="A355" t="s">
        <v>393</v>
      </c>
      <c r="B355">
        <v>2.9144900673838947</v>
      </c>
      <c r="C355">
        <v>2.7617996589935956</v>
      </c>
      <c r="D355">
        <v>3.346365007737404</v>
      </c>
      <c r="E355">
        <v>3.857566771348502</v>
      </c>
      <c r="F355">
        <v>2.070124328076872</v>
      </c>
      <c r="G355">
        <v>1.953412712557565</v>
      </c>
      <c r="H355">
        <v>2.9322214159037685</v>
      </c>
      <c r="I355">
        <v>3.804773865695097</v>
      </c>
      <c r="J355">
        <v>3.7661036571807927</v>
      </c>
      <c r="K355">
        <v>2.1548283554079717</v>
      </c>
      <c r="L355">
        <f t="shared" si="30"/>
        <v>2.9561685840285463</v>
      </c>
      <c r="M355" s="11">
        <f t="shared" si="31"/>
        <v>0.5348586062092977</v>
      </c>
      <c r="N355">
        <f t="shared" si="32"/>
        <v>2.040047926175309</v>
      </c>
      <c r="O355" t="str">
        <f t="shared" si="33"/>
        <v>rifiuto</v>
      </c>
      <c r="P355">
        <f t="shared" si="34"/>
        <v>1.9724494336839735</v>
      </c>
      <c r="Q355" t="str">
        <f t="shared" si="35"/>
        <v>rifiuto</v>
      </c>
    </row>
    <row r="356" spans="1:17" ht="12.75">
      <c r="A356" t="s">
        <v>394</v>
      </c>
      <c r="B356">
        <v>2.23686749538615</v>
      </c>
      <c r="C356">
        <v>1.7781443173817024</v>
      </c>
      <c r="D356">
        <v>3.3710138089486463</v>
      </c>
      <c r="E356">
        <v>1.3324208055564668</v>
      </c>
      <c r="F356">
        <v>2.7731883344472408</v>
      </c>
      <c r="G356">
        <v>2.602675738239668</v>
      </c>
      <c r="H356">
        <v>2.297924365440167</v>
      </c>
      <c r="I356">
        <v>2.857287838312459</v>
      </c>
      <c r="J356">
        <v>2.5681262574994435</v>
      </c>
      <c r="K356">
        <v>3.0271750099768724</v>
      </c>
      <c r="L356">
        <f t="shared" si="30"/>
        <v>2.4844823971188816</v>
      </c>
      <c r="M356" s="11">
        <f t="shared" si="31"/>
        <v>0.3606700694547137</v>
      </c>
      <c r="N356">
        <f t="shared" si="32"/>
        <v>-0.0693968297800545</v>
      </c>
      <c r="O356" t="str">
        <f t="shared" si="33"/>
        <v>accetto</v>
      </c>
      <c r="P356">
        <f t="shared" si="34"/>
        <v>-0.08170894097790272</v>
      </c>
      <c r="Q356" t="str">
        <f t="shared" si="35"/>
        <v>accetto</v>
      </c>
    </row>
    <row r="357" spans="1:17" ht="12.75">
      <c r="A357" t="s">
        <v>395</v>
      </c>
      <c r="B357">
        <v>1.578252845397401</v>
      </c>
      <c r="C357">
        <v>2.5953016773985382</v>
      </c>
      <c r="D357">
        <v>3.315506978799476</v>
      </c>
      <c r="E357">
        <v>2.2752217760785243</v>
      </c>
      <c r="F357">
        <v>2.1968338935232623</v>
      </c>
      <c r="G357">
        <v>1.0372204211853386</v>
      </c>
      <c r="H357">
        <v>3.8707826832887804</v>
      </c>
      <c r="I357">
        <v>2.492345382390795</v>
      </c>
      <c r="J357">
        <v>1.1448191670115193</v>
      </c>
      <c r="K357">
        <v>3.3229156068068733</v>
      </c>
      <c r="L357">
        <f t="shared" si="30"/>
        <v>2.382920043188051</v>
      </c>
      <c r="M357" s="11">
        <f t="shared" si="31"/>
        <v>0.8957380749551445</v>
      </c>
      <c r="N357">
        <f t="shared" si="32"/>
        <v>-0.5235974844685157</v>
      </c>
      <c r="O357" t="str">
        <f t="shared" si="33"/>
        <v>accetto</v>
      </c>
      <c r="P357">
        <f t="shared" si="34"/>
        <v>-0.39119386571311154</v>
      </c>
      <c r="Q357" t="str">
        <f t="shared" si="35"/>
        <v>accetto</v>
      </c>
    </row>
    <row r="358" spans="1:17" ht="12.75">
      <c r="A358" t="s">
        <v>396</v>
      </c>
      <c r="B358">
        <v>2.067061516368085</v>
      </c>
      <c r="C358">
        <v>3.506827401324699</v>
      </c>
      <c r="D358">
        <v>0.48588215810013935</v>
      </c>
      <c r="E358">
        <v>2.6278374197318044</v>
      </c>
      <c r="F358">
        <v>1.8555249287896913</v>
      </c>
      <c r="G358">
        <v>2.8197366413201053</v>
      </c>
      <c r="H358">
        <v>3.4288776375046837</v>
      </c>
      <c r="I358">
        <v>2.593991340630737</v>
      </c>
      <c r="J358">
        <v>2.804293960762152</v>
      </c>
      <c r="K358">
        <v>2.367045031885482</v>
      </c>
      <c r="L358">
        <f t="shared" si="30"/>
        <v>2.455707803641758</v>
      </c>
      <c r="M358" s="11">
        <f t="shared" si="31"/>
        <v>0.7504479733239009</v>
      </c>
      <c r="N358">
        <f t="shared" si="32"/>
        <v>-0.19808072385959596</v>
      </c>
      <c r="O358" t="str">
        <f t="shared" si="33"/>
        <v>accetto</v>
      </c>
      <c r="P358">
        <f t="shared" si="34"/>
        <v>-0.1616839542550132</v>
      </c>
      <c r="Q358" t="str">
        <f t="shared" si="35"/>
        <v>accetto</v>
      </c>
    </row>
    <row r="359" spans="1:17" ht="12.75">
      <c r="A359" t="s">
        <v>397</v>
      </c>
      <c r="B359">
        <v>2.5851574199305105</v>
      </c>
      <c r="C359">
        <v>2.2962329859558395</v>
      </c>
      <c r="D359">
        <v>2.5719318613391806</v>
      </c>
      <c r="E359">
        <v>2.8771591355905457</v>
      </c>
      <c r="F359">
        <v>3.5974062391460393</v>
      </c>
      <c r="G359">
        <v>3.0121519587396506</v>
      </c>
      <c r="H359">
        <v>1.3754609469970092</v>
      </c>
      <c r="I359">
        <v>2.0391207954855872</v>
      </c>
      <c r="J359">
        <v>3.111572756137093</v>
      </c>
      <c r="K359">
        <v>1.5391597920120148</v>
      </c>
      <c r="L359">
        <f t="shared" si="30"/>
        <v>2.500535389133347</v>
      </c>
      <c r="M359" s="11">
        <f t="shared" si="31"/>
        <v>0.4930028965308111</v>
      </c>
      <c r="N359">
        <f t="shared" si="32"/>
        <v>0.0023943329931574195</v>
      </c>
      <c r="O359" t="str">
        <f t="shared" si="33"/>
        <v>accetto</v>
      </c>
      <c r="P359">
        <f t="shared" si="34"/>
        <v>0.002411264302737533</v>
      </c>
      <c r="Q359" t="str">
        <f t="shared" si="35"/>
        <v>accetto</v>
      </c>
    </row>
    <row r="360" spans="1:17" ht="12.75">
      <c r="A360" t="s">
        <v>398</v>
      </c>
      <c r="B360">
        <v>3.0852607115070896</v>
      </c>
      <c r="C360">
        <v>2.5176091576065573</v>
      </c>
      <c r="D360">
        <v>3.280335289066443</v>
      </c>
      <c r="E360">
        <v>2.9817521457266594</v>
      </c>
      <c r="F360">
        <v>2.329512324307643</v>
      </c>
      <c r="G360">
        <v>2.485042867544962</v>
      </c>
      <c r="H360">
        <v>2.7535332829302206</v>
      </c>
      <c r="I360">
        <v>3.2042280355972252</v>
      </c>
      <c r="J360">
        <v>1.8647310494429803</v>
      </c>
      <c r="K360">
        <v>1.8244160869244297</v>
      </c>
      <c r="L360">
        <f t="shared" si="30"/>
        <v>2.632642095065421</v>
      </c>
      <c r="M360" s="11">
        <f t="shared" si="31"/>
        <v>0.273043944500412</v>
      </c>
      <c r="N360">
        <f t="shared" si="32"/>
        <v>0.5931934824885416</v>
      </c>
      <c r="O360" t="str">
        <f t="shared" si="33"/>
        <v>accetto</v>
      </c>
      <c r="P360">
        <f t="shared" si="34"/>
        <v>0.8027218752293834</v>
      </c>
      <c r="Q360" t="str">
        <f t="shared" si="35"/>
        <v>accetto</v>
      </c>
    </row>
    <row r="361" spans="1:17" ht="12.75">
      <c r="A361" t="s">
        <v>399</v>
      </c>
      <c r="B361">
        <v>1.601777811761167</v>
      </c>
      <c r="C361">
        <v>2.166602896903669</v>
      </c>
      <c r="D361">
        <v>1.578000424694892</v>
      </c>
      <c r="E361">
        <v>2.6367002803851847</v>
      </c>
      <c r="F361">
        <v>3.450592249021156</v>
      </c>
      <c r="G361">
        <v>2.392510582885734</v>
      </c>
      <c r="H361">
        <v>1.8775032154348992</v>
      </c>
      <c r="I361">
        <v>2.7573437100954834</v>
      </c>
      <c r="J361">
        <v>2.572638478528688</v>
      </c>
      <c r="K361">
        <v>2.473190348953267</v>
      </c>
      <c r="L361">
        <f t="shared" si="30"/>
        <v>2.350685999866414</v>
      </c>
      <c r="M361" s="11">
        <f t="shared" si="31"/>
        <v>0.32652032683570237</v>
      </c>
      <c r="N361">
        <f t="shared" si="32"/>
        <v>-0.6677525085822219</v>
      </c>
      <c r="O361" t="str">
        <f t="shared" si="33"/>
        <v>accetto</v>
      </c>
      <c r="P361">
        <f t="shared" si="34"/>
        <v>-0.8263145863736213</v>
      </c>
      <c r="Q361" t="str">
        <f t="shared" si="35"/>
        <v>accetto</v>
      </c>
    </row>
    <row r="362" spans="1:17" ht="12.75">
      <c r="A362" t="s">
        <v>400</v>
      </c>
      <c r="B362">
        <v>4.394293573641335</v>
      </c>
      <c r="C362">
        <v>1.725898055287871</v>
      </c>
      <c r="D362">
        <v>1.493024683359181</v>
      </c>
      <c r="E362">
        <v>2.5199356082850954</v>
      </c>
      <c r="F362">
        <v>3.4918493677923834</v>
      </c>
      <c r="G362">
        <v>2.7436936988578964</v>
      </c>
      <c r="H362">
        <v>3.6828594897087896</v>
      </c>
      <c r="I362">
        <v>2.0324782723491808</v>
      </c>
      <c r="J362">
        <v>1.7538540500345334</v>
      </c>
      <c r="K362">
        <v>3.398585545428432</v>
      </c>
      <c r="L362">
        <f t="shared" si="30"/>
        <v>2.7236472344744698</v>
      </c>
      <c r="M362" s="11">
        <f t="shared" si="31"/>
        <v>0.969652501382495</v>
      </c>
      <c r="N362">
        <f t="shared" si="32"/>
        <v>1.0001808385294977</v>
      </c>
      <c r="O362" t="str">
        <f t="shared" si="33"/>
        <v>accetto</v>
      </c>
      <c r="P362">
        <f t="shared" si="34"/>
        <v>0.7182166537602036</v>
      </c>
      <c r="Q362" t="str">
        <f t="shared" si="35"/>
        <v>accetto</v>
      </c>
    </row>
    <row r="363" spans="1:17" ht="12.75">
      <c r="A363" t="s">
        <v>401</v>
      </c>
      <c r="B363">
        <v>2.3556306320290332</v>
      </c>
      <c r="C363">
        <v>3.2234071856623814</v>
      </c>
      <c r="D363">
        <v>1.6477376729199023</v>
      </c>
      <c r="E363">
        <v>2.665202114803833</v>
      </c>
      <c r="F363">
        <v>1.10581454126077</v>
      </c>
      <c r="G363">
        <v>2.514633165757232</v>
      </c>
      <c r="H363">
        <v>1.4856626808318651</v>
      </c>
      <c r="I363">
        <v>2.9524166798796614</v>
      </c>
      <c r="J363">
        <v>3.341512742258601</v>
      </c>
      <c r="K363">
        <v>3.2645196046678393</v>
      </c>
      <c r="L363">
        <f t="shared" si="30"/>
        <v>2.455653702007112</v>
      </c>
      <c r="M363" s="11">
        <f t="shared" si="31"/>
        <v>0.6386999484011989</v>
      </c>
      <c r="N363">
        <f t="shared" si="32"/>
        <v>-0.19832267372512075</v>
      </c>
      <c r="O363" t="str">
        <f t="shared" si="33"/>
        <v>accetto</v>
      </c>
      <c r="P363">
        <f t="shared" si="34"/>
        <v>-0.1754724461929589</v>
      </c>
      <c r="Q363" t="str">
        <f t="shared" si="35"/>
        <v>accetto</v>
      </c>
    </row>
    <row r="364" spans="1:17" ht="12.75">
      <c r="A364" t="s">
        <v>402</v>
      </c>
      <c r="B364">
        <v>3.0216201467465</v>
      </c>
      <c r="C364">
        <v>3.1172538297187202</v>
      </c>
      <c r="D364">
        <v>1.015882029059867</v>
      </c>
      <c r="E364">
        <v>1.1245869242065964</v>
      </c>
      <c r="F364">
        <v>2.9771908875545705</v>
      </c>
      <c r="G364">
        <v>3.282626368691126</v>
      </c>
      <c r="H364">
        <v>2.5991788272335725</v>
      </c>
      <c r="I364">
        <v>1.8229642659412093</v>
      </c>
      <c r="J364">
        <v>2.3130366481996134</v>
      </c>
      <c r="K364">
        <v>2.802691812800049</v>
      </c>
      <c r="L364">
        <f t="shared" si="30"/>
        <v>2.4077031740151824</v>
      </c>
      <c r="M364" s="11">
        <f t="shared" si="31"/>
        <v>0.6774751930232034</v>
      </c>
      <c r="N364">
        <f t="shared" si="32"/>
        <v>-0.4127639540190422</v>
      </c>
      <c r="O364" t="str">
        <f t="shared" si="33"/>
        <v>accetto</v>
      </c>
      <c r="P364">
        <f t="shared" si="34"/>
        <v>-0.35460109107948556</v>
      </c>
      <c r="Q364" t="str">
        <f t="shared" si="35"/>
        <v>accetto</v>
      </c>
    </row>
    <row r="365" spans="1:17" ht="12.75">
      <c r="A365" t="s">
        <v>403</v>
      </c>
      <c r="B365">
        <v>1.3824933556134056</v>
      </c>
      <c r="C365">
        <v>2.7316168956292586</v>
      </c>
      <c r="D365">
        <v>1.7072124922015064</v>
      </c>
      <c r="E365">
        <v>1.6498599361511879</v>
      </c>
      <c r="F365">
        <v>3.00486552164557</v>
      </c>
      <c r="G365">
        <v>2.135379099113379</v>
      </c>
      <c r="H365">
        <v>3.3785719600473385</v>
      </c>
      <c r="I365">
        <v>4.43668738946144</v>
      </c>
      <c r="J365">
        <v>1.2292981058180885</v>
      </c>
      <c r="K365">
        <v>2.408300542881534</v>
      </c>
      <c r="L365">
        <f t="shared" si="30"/>
        <v>2.406428529856271</v>
      </c>
      <c r="M365" s="11">
        <f t="shared" si="31"/>
        <v>1.011081985680697</v>
      </c>
      <c r="N365">
        <f t="shared" si="32"/>
        <v>-0.4184643359919407</v>
      </c>
      <c r="O365" t="str">
        <f t="shared" si="33"/>
        <v>accetto</v>
      </c>
      <c r="P365">
        <f t="shared" si="34"/>
        <v>-0.2942728982548352</v>
      </c>
      <c r="Q365" t="str">
        <f t="shared" si="35"/>
        <v>accetto</v>
      </c>
    </row>
    <row r="366" spans="1:17" ht="12.75">
      <c r="A366" t="s">
        <v>404</v>
      </c>
      <c r="B366">
        <v>2.2675269640899387</v>
      </c>
      <c r="C366">
        <v>2.2763584731274022</v>
      </c>
      <c r="D366">
        <v>3.0661225597089015</v>
      </c>
      <c r="E366">
        <v>2.560956384105566</v>
      </c>
      <c r="F366">
        <v>1.3826830730840811</v>
      </c>
      <c r="G366">
        <v>2.6340008258659964</v>
      </c>
      <c r="H366">
        <v>1.78548220328139</v>
      </c>
      <c r="I366">
        <v>2.179244833106395</v>
      </c>
      <c r="J366">
        <v>2.7329296440598227</v>
      </c>
      <c r="K366">
        <v>1.754043767505209</v>
      </c>
      <c r="L366">
        <f t="shared" si="30"/>
        <v>2.2639348727934703</v>
      </c>
      <c r="M366" s="11">
        <f t="shared" si="31"/>
        <v>0.2623868945348009</v>
      </c>
      <c r="N366">
        <f t="shared" si="32"/>
        <v>-1.055715343101871</v>
      </c>
      <c r="O366" t="str">
        <f t="shared" si="33"/>
        <v>accetto</v>
      </c>
      <c r="P366">
        <f t="shared" si="34"/>
        <v>-1.4573395990742102</v>
      </c>
      <c r="Q366" t="str">
        <f t="shared" si="35"/>
        <v>accetto</v>
      </c>
    </row>
    <row r="367" spans="1:17" ht="12.75">
      <c r="A367" t="s">
        <v>405</v>
      </c>
      <c r="B367">
        <v>1.971037144028287</v>
      </c>
      <c r="C367">
        <v>3.191288660987084</v>
      </c>
      <c r="D367">
        <v>2.886861254885389</v>
      </c>
      <c r="E367">
        <v>2.9252645727206072</v>
      </c>
      <c r="F367">
        <v>1.5261995163245956</v>
      </c>
      <c r="G367">
        <v>2.175162691936521</v>
      </c>
      <c r="H367">
        <v>2.5204766246315558</v>
      </c>
      <c r="I367">
        <v>1.9087744425928577</v>
      </c>
      <c r="J367">
        <v>3.6892648660068517</v>
      </c>
      <c r="K367">
        <v>3.761826975214717</v>
      </c>
      <c r="L367">
        <f t="shared" si="30"/>
        <v>2.6556156749328466</v>
      </c>
      <c r="M367" s="11">
        <f t="shared" si="31"/>
        <v>0.5840403075337375</v>
      </c>
      <c r="N367">
        <f t="shared" si="32"/>
        <v>0.6959344550287099</v>
      </c>
      <c r="O367" t="str">
        <f t="shared" si="33"/>
        <v>accetto</v>
      </c>
      <c r="P367">
        <f t="shared" si="34"/>
        <v>0.6439200234503231</v>
      </c>
      <c r="Q367" t="str">
        <f t="shared" si="35"/>
        <v>accetto</v>
      </c>
    </row>
    <row r="368" spans="1:17" ht="12.75">
      <c r="A368" t="s">
        <v>406</v>
      </c>
      <c r="B368">
        <v>2.398690870659266</v>
      </c>
      <c r="C368">
        <v>1.4401610355980665</v>
      </c>
      <c r="D368">
        <v>2.953213332478981</v>
      </c>
      <c r="E368">
        <v>2.2785755950940256</v>
      </c>
      <c r="F368">
        <v>1.7348967729435572</v>
      </c>
      <c r="G368">
        <v>2.326447904823681</v>
      </c>
      <c r="H368">
        <v>2.9139120722084044</v>
      </c>
      <c r="I368">
        <v>2.791171299782036</v>
      </c>
      <c r="J368">
        <v>1.0059395473763288</v>
      </c>
      <c r="K368">
        <v>2.2629544514916233</v>
      </c>
      <c r="L368">
        <f t="shared" si="30"/>
        <v>2.210596288245597</v>
      </c>
      <c r="M368" s="11">
        <f t="shared" si="31"/>
        <v>0.41226917927725837</v>
      </c>
      <c r="N368">
        <f t="shared" si="32"/>
        <v>-1.2942527448472003</v>
      </c>
      <c r="O368" t="str">
        <f t="shared" si="33"/>
        <v>accetto</v>
      </c>
      <c r="P368">
        <f t="shared" si="34"/>
        <v>-1.4253242118418756</v>
      </c>
      <c r="Q368" t="str">
        <f t="shared" si="35"/>
        <v>accetto</v>
      </c>
    </row>
    <row r="369" spans="1:17" ht="12.75">
      <c r="A369" t="s">
        <v>407</v>
      </c>
      <c r="B369">
        <v>2.8742932763407225</v>
      </c>
      <c r="C369">
        <v>1.412761331062029</v>
      </c>
      <c r="D369">
        <v>3.203252116065869</v>
      </c>
      <c r="E369">
        <v>2.7118999447679926</v>
      </c>
      <c r="F369">
        <v>2.289570365629743</v>
      </c>
      <c r="G369">
        <v>4.22284042895626</v>
      </c>
      <c r="H369">
        <v>2.219862861245474</v>
      </c>
      <c r="I369">
        <v>2.580909677917589</v>
      </c>
      <c r="J369">
        <v>2.021109694085226</v>
      </c>
      <c r="K369">
        <v>2.4769252106852946</v>
      </c>
      <c r="L369">
        <f t="shared" si="30"/>
        <v>2.60134249067562</v>
      </c>
      <c r="M369" s="11">
        <f t="shared" si="31"/>
        <v>0.5651440932541176</v>
      </c>
      <c r="N369">
        <f t="shared" si="32"/>
        <v>0.45321739631964963</v>
      </c>
      <c r="O369" t="str">
        <f t="shared" si="33"/>
        <v>accetto</v>
      </c>
      <c r="P369">
        <f t="shared" si="34"/>
        <v>0.4262967063813054</v>
      </c>
      <c r="Q369" t="str">
        <f t="shared" si="35"/>
        <v>accetto</v>
      </c>
    </row>
    <row r="370" spans="1:17" ht="12.75">
      <c r="A370" t="s">
        <v>408</v>
      </c>
      <c r="B370">
        <v>2.431602028495945</v>
      </c>
      <c r="C370">
        <v>3.0271750099768724</v>
      </c>
      <c r="D370">
        <v>2.9622176773477804</v>
      </c>
      <c r="E370">
        <v>3.109845201711323</v>
      </c>
      <c r="F370">
        <v>1.7171726594119718</v>
      </c>
      <c r="G370">
        <v>3.016451149558179</v>
      </c>
      <c r="H370">
        <v>0.9840609427919844</v>
      </c>
      <c r="I370">
        <v>2.1585407082875463</v>
      </c>
      <c r="J370">
        <v>2.161941152783129</v>
      </c>
      <c r="K370">
        <v>1.1323942804574472</v>
      </c>
      <c r="L370">
        <f t="shared" si="30"/>
        <v>2.270140081082218</v>
      </c>
      <c r="M370" s="11">
        <f t="shared" si="31"/>
        <v>0.6242919553476535</v>
      </c>
      <c r="N370">
        <f t="shared" si="32"/>
        <v>-1.0279648080055015</v>
      </c>
      <c r="O370" t="str">
        <f t="shared" si="33"/>
        <v>accetto</v>
      </c>
      <c r="P370">
        <f t="shared" si="34"/>
        <v>-0.9199609220682428</v>
      </c>
      <c r="Q370" t="str">
        <f t="shared" si="35"/>
        <v>accetto</v>
      </c>
    </row>
    <row r="371" spans="1:17" ht="12.75">
      <c r="A371" t="s">
        <v>409</v>
      </c>
      <c r="B371">
        <v>1.1313395799425052</v>
      </c>
      <c r="C371">
        <v>2.13772484309402</v>
      </c>
      <c r="D371">
        <v>1.7047734972607032</v>
      </c>
      <c r="E371">
        <v>2.867899154468887</v>
      </c>
      <c r="F371">
        <v>2.0860879277915956</v>
      </c>
      <c r="G371">
        <v>3.4314484700098546</v>
      </c>
      <c r="H371">
        <v>2.9696777541607844</v>
      </c>
      <c r="I371">
        <v>1.4943639600801362</v>
      </c>
      <c r="J371">
        <v>3.90221147241391</v>
      </c>
      <c r="K371">
        <v>2.999992355089489</v>
      </c>
      <c r="L371">
        <f t="shared" si="30"/>
        <v>2.4725519014311885</v>
      </c>
      <c r="M371" s="11">
        <f t="shared" si="31"/>
        <v>0.8057428326633959</v>
      </c>
      <c r="N371">
        <f t="shared" si="32"/>
        <v>-0.1227516285059543</v>
      </c>
      <c r="O371" t="str">
        <f t="shared" si="33"/>
        <v>accetto</v>
      </c>
      <c r="P371">
        <f t="shared" si="34"/>
        <v>-0.09669723127491094</v>
      </c>
      <c r="Q371" t="str">
        <f t="shared" si="35"/>
        <v>accetto</v>
      </c>
    </row>
    <row r="372" spans="1:17" ht="12.75">
      <c r="A372" t="s">
        <v>410</v>
      </c>
      <c r="B372">
        <v>0.7164499804275692</v>
      </c>
      <c r="C372">
        <v>3.266657945650877</v>
      </c>
      <c r="D372">
        <v>3.2885429813359224</v>
      </c>
      <c r="E372">
        <v>2.6620910698397893</v>
      </c>
      <c r="F372">
        <v>2.1616983787316713</v>
      </c>
      <c r="G372">
        <v>2.646192585019662</v>
      </c>
      <c r="H372">
        <v>2.639953613452235</v>
      </c>
      <c r="I372">
        <v>2.2195702461635847</v>
      </c>
      <c r="J372">
        <v>3.257762125606405</v>
      </c>
      <c r="K372">
        <v>1.6758062119288297</v>
      </c>
      <c r="L372">
        <f t="shared" si="30"/>
        <v>2.4534725138156546</v>
      </c>
      <c r="M372" s="11">
        <f t="shared" si="31"/>
        <v>0.6536430572774784</v>
      </c>
      <c r="N372">
        <f t="shared" si="32"/>
        <v>-0.2080772438607574</v>
      </c>
      <c r="O372" t="str">
        <f t="shared" si="33"/>
        <v>accetto</v>
      </c>
      <c r="P372">
        <f t="shared" si="34"/>
        <v>-0.1819865376613038</v>
      </c>
      <c r="Q372" t="str">
        <f t="shared" si="35"/>
        <v>accetto</v>
      </c>
    </row>
    <row r="373" spans="1:17" ht="12.75">
      <c r="A373" t="s">
        <v>411</v>
      </c>
      <c r="B373">
        <v>2.866723870815804</v>
      </c>
      <c r="C373">
        <v>1.3987897647893988</v>
      </c>
      <c r="D373">
        <v>2.72711271347589</v>
      </c>
      <c r="E373">
        <v>2.888809878397751</v>
      </c>
      <c r="F373">
        <v>2.3355760483809718</v>
      </c>
      <c r="G373">
        <v>1.549541196318387</v>
      </c>
      <c r="H373">
        <v>2.2078865439652873</v>
      </c>
      <c r="I373">
        <v>2.146210680468812</v>
      </c>
      <c r="J373">
        <v>3.5687396077719313</v>
      </c>
      <c r="K373">
        <v>3.35528976773503</v>
      </c>
      <c r="L373">
        <f t="shared" si="30"/>
        <v>2.5044680072119263</v>
      </c>
      <c r="M373" s="11">
        <f t="shared" si="31"/>
        <v>0.5071481464468701</v>
      </c>
      <c r="N373">
        <f t="shared" si="32"/>
        <v>0.01998153569965306</v>
      </c>
      <c r="O373" t="str">
        <f t="shared" si="33"/>
        <v>accetto</v>
      </c>
      <c r="P373">
        <f t="shared" si="34"/>
        <v>0.019840218201101267</v>
      </c>
      <c r="Q373" t="str">
        <f t="shared" si="35"/>
        <v>accetto</v>
      </c>
    </row>
    <row r="374" spans="1:17" ht="12.75">
      <c r="A374" t="s">
        <v>412</v>
      </c>
      <c r="B374">
        <v>2.9912782136398164</v>
      </c>
      <c r="C374">
        <v>3.1331659806278367</v>
      </c>
      <c r="D374">
        <v>2.683660981590492</v>
      </c>
      <c r="E374">
        <v>3.723574788245969</v>
      </c>
      <c r="F374">
        <v>2.344621391516739</v>
      </c>
      <c r="G374">
        <v>3.627616334688355</v>
      </c>
      <c r="H374">
        <v>3.033480704214071</v>
      </c>
      <c r="I374">
        <v>1.830199254229683</v>
      </c>
      <c r="J374">
        <v>2.1955878677624696</v>
      </c>
      <c r="K374">
        <v>2.0110594914649482</v>
      </c>
      <c r="L374">
        <f t="shared" si="30"/>
        <v>2.757424500798038</v>
      </c>
      <c r="M374" s="11">
        <f t="shared" si="31"/>
        <v>0.43011907809706745</v>
      </c>
      <c r="N374">
        <f t="shared" si="32"/>
        <v>1.1512373657167239</v>
      </c>
      <c r="O374" t="str">
        <f t="shared" si="33"/>
        <v>accetto</v>
      </c>
      <c r="P374">
        <f t="shared" si="34"/>
        <v>1.2412393239026025</v>
      </c>
      <c r="Q374" t="str">
        <f t="shared" si="35"/>
        <v>accetto</v>
      </c>
    </row>
    <row r="375" spans="1:17" ht="12.75">
      <c r="A375" t="s">
        <v>413</v>
      </c>
      <c r="B375">
        <v>2.4265455755698895</v>
      </c>
      <c r="C375">
        <v>1.4281991882944567</v>
      </c>
      <c r="D375">
        <v>2.929029982180964</v>
      </c>
      <c r="E375">
        <v>1.6517506797572423</v>
      </c>
      <c r="F375">
        <v>3.2586271086506713</v>
      </c>
      <c r="G375">
        <v>2.1508008785940547</v>
      </c>
      <c r="H375">
        <v>1.953412712557565</v>
      </c>
      <c r="I375">
        <v>2.0403242152042367</v>
      </c>
      <c r="J375">
        <v>2.7842377693389153</v>
      </c>
      <c r="K375">
        <v>4.904922969290055</v>
      </c>
      <c r="L375">
        <f t="shared" si="30"/>
        <v>2.552785107943805</v>
      </c>
      <c r="M375" s="11">
        <f t="shared" si="31"/>
        <v>1.0113159661296025</v>
      </c>
      <c r="N375">
        <f t="shared" si="32"/>
        <v>0.23606217912402466</v>
      </c>
      <c r="O375" t="str">
        <f t="shared" si="33"/>
        <v>accetto</v>
      </c>
      <c r="P375">
        <f t="shared" si="34"/>
        <v>0.16598467107035098</v>
      </c>
      <c r="Q375" t="str">
        <f t="shared" si="35"/>
        <v>accetto</v>
      </c>
    </row>
    <row r="376" spans="1:17" ht="12.75">
      <c r="A376" t="s">
        <v>414</v>
      </c>
      <c r="B376">
        <v>2.7284801262624114</v>
      </c>
      <c r="C376">
        <v>2.4180557187571594</v>
      </c>
      <c r="D376">
        <v>2.1368614678249287</v>
      </c>
      <c r="E376">
        <v>3.3679027639846026</v>
      </c>
      <c r="F376">
        <v>3.179521354479675</v>
      </c>
      <c r="G376">
        <v>1.4983624969408993</v>
      </c>
      <c r="H376">
        <v>1.611868208760825</v>
      </c>
      <c r="I376">
        <v>2.104059638700164</v>
      </c>
      <c r="J376">
        <v>3.027818120046959</v>
      </c>
      <c r="K376">
        <v>2.0379832945491216</v>
      </c>
      <c r="L376">
        <f t="shared" si="30"/>
        <v>2.4110913190306746</v>
      </c>
      <c r="M376" s="11">
        <f t="shared" si="31"/>
        <v>0.4186245011222801</v>
      </c>
      <c r="N376">
        <f t="shared" si="32"/>
        <v>-0.3976117088745068</v>
      </c>
      <c r="O376" t="str">
        <f t="shared" si="33"/>
        <v>accetto</v>
      </c>
      <c r="P376">
        <f t="shared" si="34"/>
        <v>-0.43454208685219614</v>
      </c>
      <c r="Q376" t="str">
        <f t="shared" si="35"/>
        <v>accetto</v>
      </c>
    </row>
    <row r="377" spans="1:17" ht="12.75">
      <c r="A377" t="s">
        <v>415</v>
      </c>
      <c r="B377">
        <v>2.2610074357544363</v>
      </c>
      <c r="C377">
        <v>2.884475316525368</v>
      </c>
      <c r="D377">
        <v>1.5069930340814608</v>
      </c>
      <c r="E377">
        <v>1.4621007356390692</v>
      </c>
      <c r="F377">
        <v>2.350489770906279</v>
      </c>
      <c r="G377">
        <v>3.84053721669261</v>
      </c>
      <c r="H377">
        <v>2.3256673299761133</v>
      </c>
      <c r="I377">
        <v>2.9126933786255904</v>
      </c>
      <c r="J377">
        <v>2.9334610105638603</v>
      </c>
      <c r="K377">
        <v>3.4550184540785267</v>
      </c>
      <c r="L377">
        <f t="shared" si="30"/>
        <v>2.5932443682843314</v>
      </c>
      <c r="M377" s="11">
        <f t="shared" si="31"/>
        <v>0.589037894198722</v>
      </c>
      <c r="N377">
        <f t="shared" si="32"/>
        <v>0.41700149200558073</v>
      </c>
      <c r="O377" t="str">
        <f t="shared" si="33"/>
        <v>accetto</v>
      </c>
      <c r="P377">
        <f t="shared" si="34"/>
        <v>0.38419436750747904</v>
      </c>
      <c r="Q377" t="str">
        <f t="shared" si="35"/>
        <v>accetto</v>
      </c>
    </row>
    <row r="378" spans="1:17" ht="12.75">
      <c r="A378" t="s">
        <v>416</v>
      </c>
      <c r="B378">
        <v>3.5825021632717835</v>
      </c>
      <c r="C378">
        <v>1.2819495272560744</v>
      </c>
      <c r="D378">
        <v>0.6281895544088911</v>
      </c>
      <c r="E378">
        <v>2.15908735184712</v>
      </c>
      <c r="F378">
        <v>1.9280452358430011</v>
      </c>
      <c r="G378">
        <v>2.138711213164015</v>
      </c>
      <c r="H378">
        <v>2.3292896474458757</v>
      </c>
      <c r="I378">
        <v>2.088141056690347</v>
      </c>
      <c r="J378">
        <v>2.7295629628429197</v>
      </c>
      <c r="K378">
        <v>2.8038188631978755</v>
      </c>
      <c r="L378">
        <f t="shared" si="30"/>
        <v>2.1669297575967903</v>
      </c>
      <c r="M378" s="11">
        <f t="shared" si="31"/>
        <v>0.6630480567468587</v>
      </c>
      <c r="N378">
        <f t="shared" si="32"/>
        <v>-1.4895354065918196</v>
      </c>
      <c r="O378" t="str">
        <f t="shared" si="33"/>
        <v>accetto</v>
      </c>
      <c r="P378">
        <f t="shared" si="34"/>
        <v>-1.2934907574268741</v>
      </c>
      <c r="Q378" t="str">
        <f t="shared" si="35"/>
        <v>accetto</v>
      </c>
    </row>
    <row r="379" spans="1:17" ht="12.75">
      <c r="A379" t="s">
        <v>417</v>
      </c>
      <c r="B379">
        <v>3.1048385898156994</v>
      </c>
      <c r="C379">
        <v>2.7549183812436695</v>
      </c>
      <c r="D379">
        <v>3.2080577560645906</v>
      </c>
      <c r="E379">
        <v>1.959736092321691</v>
      </c>
      <c r="F379">
        <v>2.0747354272793928</v>
      </c>
      <c r="G379">
        <v>2.6910559435089</v>
      </c>
      <c r="H379">
        <v>2.4008211727664275</v>
      </c>
      <c r="I379">
        <v>1.2115000346284432</v>
      </c>
      <c r="J379">
        <v>2.7198343152576854</v>
      </c>
      <c r="K379">
        <v>2.093639647789587</v>
      </c>
      <c r="L379">
        <f t="shared" si="30"/>
        <v>2.4219137360676086</v>
      </c>
      <c r="M379" s="11">
        <f t="shared" si="31"/>
        <v>0.3626606803831815</v>
      </c>
      <c r="N379">
        <f t="shared" si="32"/>
        <v>-0.34921238852363434</v>
      </c>
      <c r="O379" t="str">
        <f t="shared" si="33"/>
        <v>accetto</v>
      </c>
      <c r="P379">
        <f t="shared" si="34"/>
        <v>-0.4100382849482518</v>
      </c>
      <c r="Q379" t="str">
        <f t="shared" si="35"/>
        <v>accetto</v>
      </c>
    </row>
    <row r="380" spans="1:17" ht="12.75">
      <c r="A380" t="s">
        <v>418</v>
      </c>
      <c r="B380">
        <v>1.222442552470966</v>
      </c>
      <c r="C380">
        <v>1.3445144904244444</v>
      </c>
      <c r="D380">
        <v>2.02076884574808</v>
      </c>
      <c r="E380">
        <v>1.9608213405649622</v>
      </c>
      <c r="F380">
        <v>1.884485783020864</v>
      </c>
      <c r="G380">
        <v>2.1929744292151554</v>
      </c>
      <c r="H380">
        <v>1.6281774801382198</v>
      </c>
      <c r="I380">
        <v>2.810953365537898</v>
      </c>
      <c r="J380">
        <v>2.259575711960906</v>
      </c>
      <c r="K380">
        <v>2.450654164322259</v>
      </c>
      <c r="L380">
        <f t="shared" si="30"/>
        <v>1.9775368163403755</v>
      </c>
      <c r="M380" s="11">
        <f t="shared" si="31"/>
        <v>0.23868066018319922</v>
      </c>
      <c r="N380">
        <f t="shared" si="32"/>
        <v>-2.3365263888077554</v>
      </c>
      <c r="O380" t="str">
        <f t="shared" si="33"/>
        <v>accetto</v>
      </c>
      <c r="P380">
        <f t="shared" si="34"/>
        <v>-3.3817934394211937</v>
      </c>
      <c r="Q380" t="str">
        <f t="shared" si="35"/>
        <v>accetto</v>
      </c>
    </row>
    <row r="381" spans="1:17" ht="12.75">
      <c r="A381" t="s">
        <v>419</v>
      </c>
      <c r="B381">
        <v>1.3735412634378008</v>
      </c>
      <c r="C381">
        <v>2.761626019274672</v>
      </c>
      <c r="D381">
        <v>2.0261323837326017</v>
      </c>
      <c r="E381">
        <v>2.753763998667864</v>
      </c>
      <c r="F381">
        <v>2.237099818898969</v>
      </c>
      <c r="G381">
        <v>2.5588397480873937</v>
      </c>
      <c r="H381">
        <v>2.73796198035825</v>
      </c>
      <c r="I381">
        <v>1.7162739130890259</v>
      </c>
      <c r="J381">
        <v>2.7599466981041587</v>
      </c>
      <c r="K381">
        <v>2.20452468607391</v>
      </c>
      <c r="L381">
        <f t="shared" si="30"/>
        <v>2.3129710509724646</v>
      </c>
      <c r="M381" s="11">
        <f t="shared" si="31"/>
        <v>0.2416461019706612</v>
      </c>
      <c r="N381">
        <f t="shared" si="32"/>
        <v>-0.8364188875718248</v>
      </c>
      <c r="O381" t="str">
        <f t="shared" si="33"/>
        <v>accetto</v>
      </c>
      <c r="P381">
        <f t="shared" si="34"/>
        <v>-1.2031476759713304</v>
      </c>
      <c r="Q381" t="str">
        <f t="shared" si="35"/>
        <v>accetto</v>
      </c>
    </row>
    <row r="382" spans="1:17" ht="12.75">
      <c r="A382" t="s">
        <v>420</v>
      </c>
      <c r="B382">
        <v>2.0694072603487257</v>
      </c>
      <c r="C382">
        <v>3.2615194961908855</v>
      </c>
      <c r="D382">
        <v>1.6528600446281416</v>
      </c>
      <c r="E382">
        <v>1.994086208940189</v>
      </c>
      <c r="F382">
        <v>3.229273957276746</v>
      </c>
      <c r="G382">
        <v>2.7527840596985698</v>
      </c>
      <c r="H382">
        <v>1.9575607725096233</v>
      </c>
      <c r="I382">
        <v>2.7125792297795215</v>
      </c>
      <c r="J382">
        <v>2.4738398901240544</v>
      </c>
      <c r="K382">
        <v>3.0024265267047667</v>
      </c>
      <c r="L382">
        <f t="shared" si="30"/>
        <v>2.5106337446201223</v>
      </c>
      <c r="M382" s="11">
        <f t="shared" si="31"/>
        <v>0.32511927215375636</v>
      </c>
      <c r="N382">
        <f t="shared" si="32"/>
        <v>0.047555551651932475</v>
      </c>
      <c r="O382" t="str">
        <f t="shared" si="33"/>
        <v>accetto</v>
      </c>
      <c r="P382">
        <f t="shared" si="34"/>
        <v>0.05897458168908237</v>
      </c>
      <c r="Q382" t="str">
        <f t="shared" si="35"/>
        <v>accetto</v>
      </c>
    </row>
    <row r="383" spans="1:17" ht="12.75">
      <c r="A383" t="s">
        <v>421</v>
      </c>
      <c r="B383">
        <v>2.7842377693389153</v>
      </c>
      <c r="C383">
        <v>1.995483365567452</v>
      </c>
      <c r="D383">
        <v>3.3642386443602845</v>
      </c>
      <c r="E383">
        <v>2.7945307460106505</v>
      </c>
      <c r="F383">
        <v>3.4869553001590248</v>
      </c>
      <c r="G383">
        <v>2.8015068824959144</v>
      </c>
      <c r="H383">
        <v>2.7779738772562723</v>
      </c>
      <c r="I383">
        <v>1.8121921722672596</v>
      </c>
      <c r="J383">
        <v>1.9708233099299832</v>
      </c>
      <c r="K383">
        <v>2.7987841152366855</v>
      </c>
      <c r="L383">
        <f t="shared" si="30"/>
        <v>2.658672618262244</v>
      </c>
      <c r="M383" s="11">
        <f t="shared" si="31"/>
        <v>0.3224279007433542</v>
      </c>
      <c r="N383">
        <f t="shared" si="32"/>
        <v>0.7096055212045053</v>
      </c>
      <c r="O383" t="str">
        <f t="shared" si="33"/>
        <v>accetto</v>
      </c>
      <c r="P383">
        <f t="shared" si="34"/>
        <v>0.8836609842271406</v>
      </c>
      <c r="Q383" t="str">
        <f t="shared" si="35"/>
        <v>accetto</v>
      </c>
    </row>
    <row r="384" spans="1:17" ht="12.75">
      <c r="A384" t="s">
        <v>422</v>
      </c>
      <c r="B384">
        <v>2.93332997688708</v>
      </c>
      <c r="C384">
        <v>1.8475358939440412</v>
      </c>
      <c r="D384">
        <v>1.445617824542751</v>
      </c>
      <c r="E384">
        <v>2.8111913162638302</v>
      </c>
      <c r="F384">
        <v>2.727397289681903</v>
      </c>
      <c r="G384">
        <v>1.9963194086585645</v>
      </c>
      <c r="H384">
        <v>1.7972800575171277</v>
      </c>
      <c r="I384">
        <v>1.0962450634178822</v>
      </c>
      <c r="J384">
        <v>2.1955878677624696</v>
      </c>
      <c r="K384">
        <v>3.198038101172642</v>
      </c>
      <c r="L384">
        <f t="shared" si="30"/>
        <v>2.204854279984829</v>
      </c>
      <c r="M384" s="11">
        <f t="shared" si="31"/>
        <v>0.47784521858891554</v>
      </c>
      <c r="N384">
        <f t="shared" si="32"/>
        <v>-1.3199317864440845</v>
      </c>
      <c r="O384" t="str">
        <f t="shared" si="33"/>
        <v>accetto</v>
      </c>
      <c r="P384">
        <f t="shared" si="34"/>
        <v>-1.3501837209083525</v>
      </c>
      <c r="Q384" t="str">
        <f t="shared" si="35"/>
        <v>accetto</v>
      </c>
    </row>
    <row r="385" spans="1:17" ht="12.75">
      <c r="A385" t="s">
        <v>423</v>
      </c>
      <c r="B385">
        <v>1.661882878911456</v>
      </c>
      <c r="C385">
        <v>1.612701036301587</v>
      </c>
      <c r="D385">
        <v>2.5723667645240766</v>
      </c>
      <c r="E385">
        <v>3.4935889805319675</v>
      </c>
      <c r="F385">
        <v>2.6633129789729537</v>
      </c>
      <c r="G385">
        <v>1.2468485796307505</v>
      </c>
      <c r="H385">
        <v>1.7683288499370065</v>
      </c>
      <c r="I385">
        <v>2.4092820896260037</v>
      </c>
      <c r="J385">
        <v>1.8161746313762706</v>
      </c>
      <c r="K385">
        <v>1.6541880669228703</v>
      </c>
      <c r="L385">
        <f t="shared" si="30"/>
        <v>2.0898674856734942</v>
      </c>
      <c r="M385" s="11">
        <f t="shared" si="31"/>
        <v>0.45819510676523517</v>
      </c>
      <c r="N385">
        <f t="shared" si="32"/>
        <v>-1.8341683636339465</v>
      </c>
      <c r="O385" t="str">
        <f t="shared" si="33"/>
        <v>accetto</v>
      </c>
      <c r="P385">
        <f t="shared" si="34"/>
        <v>-1.9160153189732496</v>
      </c>
      <c r="Q385" t="str">
        <f t="shared" si="35"/>
        <v>accetto</v>
      </c>
    </row>
    <row r="386" spans="1:17" ht="12.75">
      <c r="A386" t="s">
        <v>424</v>
      </c>
      <c r="B386">
        <v>2.739794040170409</v>
      </c>
      <c r="C386">
        <v>2.4567259272714637</v>
      </c>
      <c r="D386">
        <v>3.1171750487351346</v>
      </c>
      <c r="E386">
        <v>2.6744444103985643</v>
      </c>
      <c r="F386">
        <v>2.0226732554431237</v>
      </c>
      <c r="G386">
        <v>2.6591488412691433</v>
      </c>
      <c r="H386">
        <v>1.679211479749938</v>
      </c>
      <c r="I386">
        <v>1.2953230011635242</v>
      </c>
      <c r="J386">
        <v>2.8302571181791336</v>
      </c>
      <c r="K386">
        <v>1.8245012990087162</v>
      </c>
      <c r="L386">
        <f t="shared" si="30"/>
        <v>2.329925442138915</v>
      </c>
      <c r="M386" s="11">
        <f t="shared" si="31"/>
        <v>0.34721489647236187</v>
      </c>
      <c r="N386">
        <f t="shared" si="32"/>
        <v>-0.7605965452412143</v>
      </c>
      <c r="O386" t="str">
        <f t="shared" si="33"/>
        <v>accetto</v>
      </c>
      <c r="P386">
        <f t="shared" si="34"/>
        <v>-0.9127254827541952</v>
      </c>
      <c r="Q386" t="str">
        <f t="shared" si="35"/>
        <v>accetto</v>
      </c>
    </row>
    <row r="387" spans="1:17" ht="12.75">
      <c r="A387" t="s">
        <v>425</v>
      </c>
      <c r="B387">
        <v>1.9650803370041103</v>
      </c>
      <c r="C387">
        <v>3.209398640560721</v>
      </c>
      <c r="D387">
        <v>1.467940175075455</v>
      </c>
      <c r="E387">
        <v>2.2217921914557337</v>
      </c>
      <c r="F387">
        <v>2.4824447028618124</v>
      </c>
      <c r="G387">
        <v>1.456988010581881</v>
      </c>
      <c r="H387">
        <v>1.442482662951079</v>
      </c>
      <c r="I387">
        <v>1.4462737968142392</v>
      </c>
      <c r="J387">
        <v>3.879741206565086</v>
      </c>
      <c r="K387">
        <v>2.26786942020226</v>
      </c>
      <c r="L387">
        <f t="shared" si="30"/>
        <v>2.1840011144072378</v>
      </c>
      <c r="M387" s="11">
        <f t="shared" si="31"/>
        <v>0.6897571131362699</v>
      </c>
      <c r="N387">
        <f t="shared" si="32"/>
        <v>-1.4131899779991905</v>
      </c>
      <c r="O387" t="str">
        <f t="shared" si="33"/>
        <v>accetto</v>
      </c>
      <c r="P387">
        <f t="shared" si="34"/>
        <v>-1.2031989856199443</v>
      </c>
      <c r="Q387" t="str">
        <f t="shared" si="35"/>
        <v>accetto</v>
      </c>
    </row>
    <row r="388" spans="1:17" ht="12.75">
      <c r="A388" t="s">
        <v>426</v>
      </c>
      <c r="B388">
        <v>3.1174113916858914</v>
      </c>
      <c r="C388">
        <v>1.8650542122531988</v>
      </c>
      <c r="D388">
        <v>3.0404817612145507</v>
      </c>
      <c r="E388">
        <v>3.982169347427771</v>
      </c>
      <c r="F388">
        <v>2.4659899278310604</v>
      </c>
      <c r="G388">
        <v>3.7639621006474044</v>
      </c>
      <c r="H388">
        <v>1.7294351606733471</v>
      </c>
      <c r="I388">
        <v>2.632514437716509</v>
      </c>
      <c r="J388">
        <v>2.3297904694129556</v>
      </c>
      <c r="K388">
        <v>3.5182876227736415</v>
      </c>
      <c r="L388">
        <f t="shared" si="30"/>
        <v>2.844509643163633</v>
      </c>
      <c r="M388" s="11">
        <f t="shared" si="31"/>
        <v>0.5958220708868933</v>
      </c>
      <c r="N388">
        <f t="shared" si="32"/>
        <v>1.5406939620361582</v>
      </c>
      <c r="O388" t="str">
        <f t="shared" si="33"/>
        <v>accetto</v>
      </c>
      <c r="P388">
        <f t="shared" si="34"/>
        <v>1.4113771741675205</v>
      </c>
      <c r="Q388" t="str">
        <f t="shared" si="35"/>
        <v>accetto</v>
      </c>
    </row>
    <row r="389" spans="1:17" ht="12.75">
      <c r="A389" t="s">
        <v>427</v>
      </c>
      <c r="B389">
        <v>2.5630746278989136</v>
      </c>
      <c r="C389">
        <v>1.4636860019618325</v>
      </c>
      <c r="D389">
        <v>1.9561796936341125</v>
      </c>
      <c r="E389">
        <v>2.3652829102934447</v>
      </c>
      <c r="F389">
        <v>2.6563762329794827</v>
      </c>
      <c r="G389">
        <v>1.5407916838148594</v>
      </c>
      <c r="H389">
        <v>1.8789373508911922</v>
      </c>
      <c r="I389">
        <v>3.28432578705133</v>
      </c>
      <c r="J389">
        <v>0.9547994346030464</v>
      </c>
      <c r="K389">
        <v>1.7750397035183596</v>
      </c>
      <c r="L389">
        <f t="shared" si="30"/>
        <v>2.0438493426646573</v>
      </c>
      <c r="M389" s="11">
        <f t="shared" si="31"/>
        <v>0.4633013558248693</v>
      </c>
      <c r="N389">
        <f t="shared" si="32"/>
        <v>-2.0399677555660785</v>
      </c>
      <c r="O389" t="str">
        <f t="shared" si="33"/>
        <v>accetto</v>
      </c>
      <c r="P389">
        <f t="shared" si="34"/>
        <v>-2.119222320457462</v>
      </c>
      <c r="Q389" t="str">
        <f t="shared" si="35"/>
        <v>accetto</v>
      </c>
    </row>
    <row r="390" spans="1:17" ht="12.75">
      <c r="A390" t="s">
        <v>428</v>
      </c>
      <c r="B390">
        <v>1.7546097043668851</v>
      </c>
      <c r="C390">
        <v>3.8908026997705747</v>
      </c>
      <c r="D390">
        <v>2.4307868864821103</v>
      </c>
      <c r="E390">
        <v>2.2772684738765747</v>
      </c>
      <c r="F390">
        <v>1.7039583552468685</v>
      </c>
      <c r="G390">
        <v>1.036294342684414</v>
      </c>
      <c r="H390">
        <v>2.4130981440043797</v>
      </c>
      <c r="I390">
        <v>2.88510315273129</v>
      </c>
      <c r="J390">
        <v>1.9950637362467205</v>
      </c>
      <c r="K390">
        <v>2.3079335697934766</v>
      </c>
      <c r="L390">
        <f aca="true" t="shared" si="36" ref="L390:L453">AVERAGE(B390:K390)</f>
        <v>2.2694919065203294</v>
      </c>
      <c r="M390" s="11">
        <f aca="true" t="shared" si="37" ref="M390:M453">VAR(B390:K390)</f>
        <v>0.5818690983391446</v>
      </c>
      <c r="N390">
        <f aca="true" t="shared" si="38" ref="N390:N453">(L390-$C$1)/($C$2/10)^0.5</f>
        <v>-1.0308635327688391</v>
      </c>
      <c r="O390" t="str">
        <f aca="true" t="shared" si="39" ref="O390:O453">IF(N390&lt;$G$1,"accetto","rifiuto")</f>
        <v>accetto</v>
      </c>
      <c r="P390">
        <f aca="true" t="shared" si="40" ref="P390:P453">(L390-$C$1)/(M390/10)^0.5</f>
        <v>-0.9555942590795573</v>
      </c>
      <c r="Q390" t="str">
        <f aca="true" t="shared" si="41" ref="Q390:Q453">IF(P390&lt;$G$2,"accetto","rifiuto")</f>
        <v>accetto</v>
      </c>
    </row>
    <row r="391" spans="1:17" ht="12.75">
      <c r="A391" t="s">
        <v>429</v>
      </c>
      <c r="B391">
        <v>2.043060648552455</v>
      </c>
      <c r="C391">
        <v>2.3985268775913937</v>
      </c>
      <c r="D391">
        <v>2.8876153014425654</v>
      </c>
      <c r="E391">
        <v>2.448864710552243</v>
      </c>
      <c r="F391">
        <v>3.9282574302524154</v>
      </c>
      <c r="G391">
        <v>1.7743982012234483</v>
      </c>
      <c r="H391">
        <v>3.0775240973639484</v>
      </c>
      <c r="I391">
        <v>1.7171726594119718</v>
      </c>
      <c r="J391">
        <v>2.6210807445579576</v>
      </c>
      <c r="K391">
        <v>2.786526437300836</v>
      </c>
      <c r="L391">
        <f t="shared" si="36"/>
        <v>2.5683027108249235</v>
      </c>
      <c r="M391" s="11">
        <f t="shared" si="37"/>
        <v>0.4372029037548704</v>
      </c>
      <c r="N391">
        <f t="shared" si="38"/>
        <v>0.3054590089040792</v>
      </c>
      <c r="O391" t="str">
        <f t="shared" si="39"/>
        <v>accetto</v>
      </c>
      <c r="P391">
        <f t="shared" si="40"/>
        <v>0.3266603489147147</v>
      </c>
      <c r="Q391" t="str">
        <f t="shared" si="41"/>
        <v>accetto</v>
      </c>
    </row>
    <row r="392" spans="1:17" ht="12.75">
      <c r="A392" t="s">
        <v>430</v>
      </c>
      <c r="B392">
        <v>2.3697420747419073</v>
      </c>
      <c r="C392">
        <v>3.3095405251242482</v>
      </c>
      <c r="D392">
        <v>1.7971916298824908</v>
      </c>
      <c r="E392">
        <v>1.9961103978857864</v>
      </c>
      <c r="F392">
        <v>2.0011877518891197</v>
      </c>
      <c r="G392">
        <v>3.3539408443630236</v>
      </c>
      <c r="H392">
        <v>2.3339634498802297</v>
      </c>
      <c r="I392">
        <v>2.901774977410696</v>
      </c>
      <c r="J392">
        <v>3.5884766558228876</v>
      </c>
      <c r="K392">
        <v>1.382117136222405</v>
      </c>
      <c r="L392">
        <f t="shared" si="36"/>
        <v>2.5034045443222794</v>
      </c>
      <c r="M392" s="11">
        <f t="shared" si="37"/>
        <v>0.557946092922388</v>
      </c>
      <c r="N392">
        <f t="shared" si="38"/>
        <v>0.015225585074055536</v>
      </c>
      <c r="O392" t="str">
        <f t="shared" si="39"/>
        <v>accetto</v>
      </c>
      <c r="P392">
        <f t="shared" si="40"/>
        <v>0.014413281610472325</v>
      </c>
      <c r="Q392" t="str">
        <f t="shared" si="41"/>
        <v>accetto</v>
      </c>
    </row>
    <row r="393" spans="1:17" ht="12.75">
      <c r="A393" t="s">
        <v>431</v>
      </c>
      <c r="B393">
        <v>1.7734833771487502</v>
      </c>
      <c r="C393">
        <v>2.613457478564669</v>
      </c>
      <c r="D393">
        <v>2.6443693679709668</v>
      </c>
      <c r="E393">
        <v>2.008858447250077</v>
      </c>
      <c r="F393">
        <v>1.9100011750515478</v>
      </c>
      <c r="G393">
        <v>2.9098106377364275</v>
      </c>
      <c r="H393">
        <v>3.086481012865079</v>
      </c>
      <c r="I393">
        <v>3.013981606889047</v>
      </c>
      <c r="J393">
        <v>2.4758970384607437</v>
      </c>
      <c r="K393">
        <v>1.9647201953648619</v>
      </c>
      <c r="L393">
        <f t="shared" si="36"/>
        <v>2.440106033730217</v>
      </c>
      <c r="M393" s="11">
        <f t="shared" si="37"/>
        <v>0.24201939277014695</v>
      </c>
      <c r="N393">
        <f t="shared" si="38"/>
        <v>-0.26785396004262885</v>
      </c>
      <c r="O393" t="str">
        <f t="shared" si="39"/>
        <v>accetto</v>
      </c>
      <c r="P393">
        <f t="shared" si="40"/>
        <v>-0.3849975716257294</v>
      </c>
      <c r="Q393" t="str">
        <f t="shared" si="41"/>
        <v>accetto</v>
      </c>
    </row>
    <row r="394" spans="1:17" ht="12.75">
      <c r="A394" t="s">
        <v>432</v>
      </c>
      <c r="B394">
        <v>2.4206144929485163</v>
      </c>
      <c r="C394">
        <v>2.5123067150786937</v>
      </c>
      <c r="D394">
        <v>2.286685213077817</v>
      </c>
      <c r="E394">
        <v>2.295273948063823</v>
      </c>
      <c r="F394">
        <v>3.199977078033953</v>
      </c>
      <c r="G394">
        <v>2.54826058743447</v>
      </c>
      <c r="H394">
        <v>2.467722305582356</v>
      </c>
      <c r="I394">
        <v>2.6433749590250954</v>
      </c>
      <c r="J394">
        <v>3.188155107170587</v>
      </c>
      <c r="K394">
        <v>2.6979653573243922</v>
      </c>
      <c r="L394">
        <f t="shared" si="36"/>
        <v>2.6260335763739704</v>
      </c>
      <c r="M394" s="11">
        <f t="shared" si="37"/>
        <v>0.10685197795790202</v>
      </c>
      <c r="N394">
        <f t="shared" si="38"/>
        <v>0.5636392884392185</v>
      </c>
      <c r="O394" t="str">
        <f t="shared" si="39"/>
        <v>accetto</v>
      </c>
      <c r="P394">
        <f t="shared" si="40"/>
        <v>1.2192562126339934</v>
      </c>
      <c r="Q394" t="str">
        <f t="shared" si="41"/>
        <v>accetto</v>
      </c>
    </row>
    <row r="395" spans="1:17" ht="12.75">
      <c r="A395" t="s">
        <v>433</v>
      </c>
      <c r="B395">
        <v>2.6800820740504605</v>
      </c>
      <c r="C395">
        <v>2.284419857855937</v>
      </c>
      <c r="D395">
        <v>1.872626833328468</v>
      </c>
      <c r="E395">
        <v>2.739278748226752</v>
      </c>
      <c r="F395">
        <v>2.085830683763561</v>
      </c>
      <c r="G395">
        <v>1.7678658106865441</v>
      </c>
      <c r="H395">
        <v>2.2036388019523656</v>
      </c>
      <c r="I395">
        <v>1.8288438997569756</v>
      </c>
      <c r="J395">
        <v>2.6575402622063393</v>
      </c>
      <c r="K395">
        <v>3.0188547734451276</v>
      </c>
      <c r="L395">
        <f t="shared" si="36"/>
        <v>2.313898174527253</v>
      </c>
      <c r="M395" s="11">
        <f t="shared" si="37"/>
        <v>0.1914759156298484</v>
      </c>
      <c r="N395">
        <f t="shared" si="38"/>
        <v>-0.832272664987728</v>
      </c>
      <c r="O395" t="str">
        <f t="shared" si="39"/>
        <v>accetto</v>
      </c>
      <c r="P395">
        <f t="shared" si="40"/>
        <v>-1.3449110308772143</v>
      </c>
      <c r="Q395" t="str">
        <f t="shared" si="41"/>
        <v>accetto</v>
      </c>
    </row>
    <row r="396" spans="1:17" ht="12.75">
      <c r="A396" t="s">
        <v>434</v>
      </c>
      <c r="B396">
        <v>3.3291232267583837</v>
      </c>
      <c r="C396">
        <v>2.0363747154863177</v>
      </c>
      <c r="D396">
        <v>2.501758102154099</v>
      </c>
      <c r="E396">
        <v>2.738934684339256</v>
      </c>
      <c r="F396">
        <v>1.8267184209753395</v>
      </c>
      <c r="G396">
        <v>2.8055994742044277</v>
      </c>
      <c r="H396">
        <v>2.715750566312636</v>
      </c>
      <c r="I396">
        <v>2.685116018124063</v>
      </c>
      <c r="J396">
        <v>1.6710922151150953</v>
      </c>
      <c r="K396">
        <v>2.852747481217648</v>
      </c>
      <c r="L396">
        <f t="shared" si="36"/>
        <v>2.5163214904687266</v>
      </c>
      <c r="M396" s="11">
        <f t="shared" si="37"/>
        <v>0.2662063294499322</v>
      </c>
      <c r="N396">
        <f t="shared" si="38"/>
        <v>0.07299192436437495</v>
      </c>
      <c r="O396" t="str">
        <f t="shared" si="39"/>
        <v>accetto</v>
      </c>
      <c r="P396">
        <f t="shared" si="40"/>
        <v>0.10003468918968077</v>
      </c>
      <c r="Q396" t="str">
        <f t="shared" si="41"/>
        <v>accetto</v>
      </c>
    </row>
    <row r="397" spans="1:17" ht="12.75">
      <c r="A397" t="s">
        <v>435</v>
      </c>
      <c r="B397">
        <v>2.566822351832343</v>
      </c>
      <c r="C397">
        <v>1.3212821391425678</v>
      </c>
      <c r="D397">
        <v>2.8614736809811347</v>
      </c>
      <c r="E397">
        <v>2.945138281661457</v>
      </c>
      <c r="F397">
        <v>2.7071521846755786</v>
      </c>
      <c r="G397">
        <v>2.7340727722094016</v>
      </c>
      <c r="H397">
        <v>1.8077498894581367</v>
      </c>
      <c r="I397">
        <v>2.898155875491284</v>
      </c>
      <c r="J397">
        <v>2.4224650421751903</v>
      </c>
      <c r="K397">
        <v>0.8801343554659979</v>
      </c>
      <c r="L397">
        <f t="shared" si="36"/>
        <v>2.314444657309309</v>
      </c>
      <c r="M397" s="11">
        <f t="shared" si="37"/>
        <v>0.527084585011808</v>
      </c>
      <c r="N397">
        <f t="shared" si="38"/>
        <v>-0.8298287196893069</v>
      </c>
      <c r="O397" t="str">
        <f t="shared" si="39"/>
        <v>accetto</v>
      </c>
      <c r="P397">
        <f t="shared" si="40"/>
        <v>-0.8082269094478126</v>
      </c>
      <c r="Q397" t="str">
        <f t="shared" si="41"/>
        <v>accetto</v>
      </c>
    </row>
    <row r="398" spans="1:17" ht="12.75">
      <c r="A398" t="s">
        <v>436</v>
      </c>
      <c r="B398">
        <v>2.7163743830806197</v>
      </c>
      <c r="C398">
        <v>2.6785739809361075</v>
      </c>
      <c r="D398">
        <v>3.2662688640584747</v>
      </c>
      <c r="E398">
        <v>1.6595837604108965</v>
      </c>
      <c r="F398">
        <v>3.1306674980055504</v>
      </c>
      <c r="G398">
        <v>1.4526341554073952</v>
      </c>
      <c r="H398">
        <v>2.565790160169854</v>
      </c>
      <c r="I398">
        <v>1.6817517645267799</v>
      </c>
      <c r="J398">
        <v>3.135836495193871</v>
      </c>
      <c r="K398">
        <v>2.7162602310431794</v>
      </c>
      <c r="L398">
        <f t="shared" si="36"/>
        <v>2.500374129283273</v>
      </c>
      <c r="M398" s="11">
        <f t="shared" si="37"/>
        <v>0.44353381444727724</v>
      </c>
      <c r="N398">
        <f t="shared" si="38"/>
        <v>0.0016731570195427372</v>
      </c>
      <c r="O398" t="str">
        <f t="shared" si="39"/>
        <v>accetto</v>
      </c>
      <c r="P398">
        <f t="shared" si="40"/>
        <v>0.0017764718670793321</v>
      </c>
      <c r="Q398" t="str">
        <f t="shared" si="41"/>
        <v>accetto</v>
      </c>
    </row>
    <row r="399" spans="1:17" ht="12.75">
      <c r="A399" t="s">
        <v>437</v>
      </c>
      <c r="B399">
        <v>2.241325855947025</v>
      </c>
      <c r="C399">
        <v>3.1400617283543397</v>
      </c>
      <c r="D399">
        <v>2.598358861894212</v>
      </c>
      <c r="E399">
        <v>1.5503418683556447</v>
      </c>
      <c r="F399">
        <v>2.3795776393762935</v>
      </c>
      <c r="G399">
        <v>2.4898034898387778</v>
      </c>
      <c r="H399">
        <v>2.992242878744946</v>
      </c>
      <c r="I399">
        <v>3.8286589736981114</v>
      </c>
      <c r="J399">
        <v>3.077223443406183</v>
      </c>
      <c r="K399">
        <v>1.2964773837393295</v>
      </c>
      <c r="L399">
        <f t="shared" si="36"/>
        <v>2.5594072123354863</v>
      </c>
      <c r="M399" s="11">
        <f t="shared" si="37"/>
        <v>0.5729690020146686</v>
      </c>
      <c r="N399">
        <f t="shared" si="38"/>
        <v>0.26567713027182277</v>
      </c>
      <c r="O399" t="str">
        <f t="shared" si="39"/>
        <v>accetto</v>
      </c>
      <c r="P399">
        <f t="shared" si="40"/>
        <v>0.2481839030721472</v>
      </c>
      <c r="Q399" t="str">
        <f t="shared" si="41"/>
        <v>accetto</v>
      </c>
    </row>
    <row r="400" spans="1:17" ht="12.75">
      <c r="A400" t="s">
        <v>438</v>
      </c>
      <c r="B400">
        <v>2.144308682436531</v>
      </c>
      <c r="C400">
        <v>2.3706769960062957</v>
      </c>
      <c r="D400">
        <v>3.6822035174373013</v>
      </c>
      <c r="E400">
        <v>2.289570365629743</v>
      </c>
      <c r="F400">
        <v>2.6589269682949634</v>
      </c>
      <c r="G400">
        <v>2.3847337743632124</v>
      </c>
      <c r="H400">
        <v>1.7372232236220952</v>
      </c>
      <c r="I400">
        <v>3.3450369854426754</v>
      </c>
      <c r="J400">
        <v>3.101180901292082</v>
      </c>
      <c r="K400">
        <v>3.5000168656824826</v>
      </c>
      <c r="L400">
        <f t="shared" si="36"/>
        <v>2.721387828020738</v>
      </c>
      <c r="M400" s="11">
        <f t="shared" si="37"/>
        <v>0.4212125606173534</v>
      </c>
      <c r="N400">
        <f t="shared" si="38"/>
        <v>0.9900764656908067</v>
      </c>
      <c r="O400" t="str">
        <f t="shared" si="39"/>
        <v>accetto</v>
      </c>
      <c r="P400">
        <f t="shared" si="40"/>
        <v>1.0787059712953717</v>
      </c>
      <c r="Q400" t="str">
        <f t="shared" si="41"/>
        <v>accetto</v>
      </c>
    </row>
    <row r="401" spans="1:17" ht="12.75">
      <c r="A401" t="s">
        <v>439</v>
      </c>
      <c r="B401">
        <v>2.4582428631492803</v>
      </c>
      <c r="C401">
        <v>3.8415211750998424</v>
      </c>
      <c r="D401">
        <v>3.145705019219349</v>
      </c>
      <c r="E401">
        <v>2.2119461762827086</v>
      </c>
      <c r="F401">
        <v>3.331385366429913</v>
      </c>
      <c r="G401">
        <v>2.542677588138531</v>
      </c>
      <c r="H401">
        <v>2.659481650730413</v>
      </c>
      <c r="I401">
        <v>2.6500633037539956</v>
      </c>
      <c r="J401">
        <v>4.039367557061269</v>
      </c>
      <c r="K401">
        <v>2.034360977079359</v>
      </c>
      <c r="L401">
        <f t="shared" si="36"/>
        <v>2.891475167694466</v>
      </c>
      <c r="M401" s="11">
        <f t="shared" si="37"/>
        <v>0.45513924457821986</v>
      </c>
      <c r="N401">
        <f t="shared" si="38"/>
        <v>1.7507301729359117</v>
      </c>
      <c r="O401" t="str">
        <f t="shared" si="39"/>
        <v>rifiuto</v>
      </c>
      <c r="P401">
        <f t="shared" si="40"/>
        <v>1.8349831331431887</v>
      </c>
      <c r="Q401" t="str">
        <f t="shared" si="41"/>
        <v>rifiuto</v>
      </c>
    </row>
    <row r="402" spans="1:17" ht="12.75">
      <c r="A402" t="s">
        <v>440</v>
      </c>
      <c r="B402">
        <v>2.742087531457855</v>
      </c>
      <c r="C402">
        <v>2.688868565383018</v>
      </c>
      <c r="D402">
        <v>3.2253268692215897</v>
      </c>
      <c r="E402">
        <v>2.896256289121766</v>
      </c>
      <c r="F402">
        <v>2.797601596595314</v>
      </c>
      <c r="G402">
        <v>2.902474359611915</v>
      </c>
      <c r="H402">
        <v>2.920349604009971</v>
      </c>
      <c r="I402">
        <v>1.439659409743399</v>
      </c>
      <c r="J402">
        <v>3.197597570774633</v>
      </c>
      <c r="K402">
        <v>3.4344180307584793</v>
      </c>
      <c r="L402">
        <f t="shared" si="36"/>
        <v>2.824463982667794</v>
      </c>
      <c r="M402" s="11">
        <f t="shared" si="37"/>
        <v>0.29288608506771635</v>
      </c>
      <c r="N402">
        <f t="shared" si="38"/>
        <v>1.4510470429910018</v>
      </c>
      <c r="O402" t="str">
        <f t="shared" si="39"/>
        <v>accetto</v>
      </c>
      <c r="P402">
        <f t="shared" si="40"/>
        <v>1.8959074152911155</v>
      </c>
      <c r="Q402" t="str">
        <f t="shared" si="41"/>
        <v>rifiuto</v>
      </c>
    </row>
    <row r="403" spans="1:17" ht="12.75">
      <c r="A403" t="s">
        <v>441</v>
      </c>
      <c r="B403">
        <v>2.8822823111863727</v>
      </c>
      <c r="C403">
        <v>2.205351082513971</v>
      </c>
      <c r="D403">
        <v>2.9098106377364275</v>
      </c>
      <c r="E403">
        <v>1.7384805038091145</v>
      </c>
      <c r="F403">
        <v>2.4747603414118657</v>
      </c>
      <c r="G403">
        <v>1.9486601291396255</v>
      </c>
      <c r="H403">
        <v>2.363189587015313</v>
      </c>
      <c r="I403">
        <v>4.286173908658384</v>
      </c>
      <c r="J403">
        <v>1.2864545132970306</v>
      </c>
      <c r="K403">
        <v>1.7373212979077834</v>
      </c>
      <c r="L403">
        <f t="shared" si="36"/>
        <v>2.383248431267589</v>
      </c>
      <c r="M403" s="11">
        <f t="shared" si="37"/>
        <v>0.7125137366054288</v>
      </c>
      <c r="N403">
        <f t="shared" si="38"/>
        <v>-0.5221288883308208</v>
      </c>
      <c r="O403" t="str">
        <f t="shared" si="39"/>
        <v>accetto</v>
      </c>
      <c r="P403">
        <f t="shared" si="40"/>
        <v>-0.437387234747213</v>
      </c>
      <c r="Q403" t="str">
        <f t="shared" si="41"/>
        <v>accetto</v>
      </c>
    </row>
    <row r="404" spans="1:17" ht="12.75">
      <c r="A404" t="s">
        <v>442</v>
      </c>
      <c r="B404">
        <v>1.1726015220392583</v>
      </c>
      <c r="C404">
        <v>2.6326792346719685</v>
      </c>
      <c r="D404">
        <v>2.5405103072023394</v>
      </c>
      <c r="E404">
        <v>3.0187132892297086</v>
      </c>
      <c r="F404">
        <v>2.99680252914186</v>
      </c>
      <c r="G404">
        <v>1.6237641372822509</v>
      </c>
      <c r="H404">
        <v>1.5793911502214542</v>
      </c>
      <c r="I404">
        <v>2.566116538530423</v>
      </c>
      <c r="J404">
        <v>3.688152285585602</v>
      </c>
      <c r="K404">
        <v>1.6235310098818445</v>
      </c>
      <c r="L404">
        <f t="shared" si="36"/>
        <v>2.344226200378671</v>
      </c>
      <c r="M404" s="11">
        <f t="shared" si="37"/>
        <v>0.6504486809941589</v>
      </c>
      <c r="N404">
        <f t="shared" si="38"/>
        <v>-0.6966416101334457</v>
      </c>
      <c r="O404" t="str">
        <f t="shared" si="39"/>
        <v>accetto</v>
      </c>
      <c r="P404">
        <f t="shared" si="40"/>
        <v>-0.6107843414815557</v>
      </c>
      <c r="Q404" t="str">
        <f t="shared" si="41"/>
        <v>accetto</v>
      </c>
    </row>
    <row r="405" spans="1:17" ht="12.75">
      <c r="A405" t="s">
        <v>443</v>
      </c>
      <c r="B405">
        <v>1.5101732133780388</v>
      </c>
      <c r="C405">
        <v>2.362417854931209</v>
      </c>
      <c r="D405">
        <v>2.3351314985450244</v>
      </c>
      <c r="E405">
        <v>2.553846802280759</v>
      </c>
      <c r="F405">
        <v>1.5865393186504662</v>
      </c>
      <c r="G405">
        <v>2.65332869513486</v>
      </c>
      <c r="H405">
        <v>1.3794675227336484</v>
      </c>
      <c r="I405">
        <v>3.152382109522023</v>
      </c>
      <c r="J405">
        <v>2.6055745568805833</v>
      </c>
      <c r="K405">
        <v>1.3275299534734586</v>
      </c>
      <c r="L405">
        <f t="shared" si="36"/>
        <v>2.146639152553007</v>
      </c>
      <c r="M405" s="11">
        <f t="shared" si="37"/>
        <v>0.41167507573091755</v>
      </c>
      <c r="N405">
        <f t="shared" si="38"/>
        <v>-1.5802777509568184</v>
      </c>
      <c r="O405" t="str">
        <f t="shared" si="39"/>
        <v>accetto</v>
      </c>
      <c r="P405">
        <f t="shared" si="40"/>
        <v>-1.7415708250935333</v>
      </c>
      <c r="Q405" t="str">
        <f t="shared" si="41"/>
        <v>accetto</v>
      </c>
    </row>
    <row r="406" spans="1:17" ht="12.75">
      <c r="A406" t="s">
        <v>444</v>
      </c>
      <c r="B406">
        <v>2.622563113269507</v>
      </c>
      <c r="C406">
        <v>2.0545980432098077</v>
      </c>
      <c r="D406">
        <v>2.0209055066379733</v>
      </c>
      <c r="E406">
        <v>1.4168000623021726</v>
      </c>
      <c r="F406">
        <v>3.3051802388490614</v>
      </c>
      <c r="G406">
        <v>2.5489117363804326</v>
      </c>
      <c r="H406">
        <v>2.123526580521684</v>
      </c>
      <c r="I406">
        <v>2.1711295879094905</v>
      </c>
      <c r="J406">
        <v>1.7426221326604718</v>
      </c>
      <c r="K406">
        <v>3.179006866423606</v>
      </c>
      <c r="L406">
        <f t="shared" si="36"/>
        <v>2.3185243868164207</v>
      </c>
      <c r="M406" s="11">
        <f t="shared" si="37"/>
        <v>0.3580212659709908</v>
      </c>
      <c r="N406">
        <f t="shared" si="38"/>
        <v>-0.8115836146738807</v>
      </c>
      <c r="O406" t="str">
        <f t="shared" si="39"/>
        <v>accetto</v>
      </c>
      <c r="P406">
        <f t="shared" si="40"/>
        <v>-0.9590999327782983</v>
      </c>
      <c r="Q406" t="str">
        <f t="shared" si="41"/>
        <v>accetto</v>
      </c>
    </row>
    <row r="407" spans="1:17" ht="12.75">
      <c r="A407" t="s">
        <v>445</v>
      </c>
      <c r="B407">
        <v>2.160788377982499</v>
      </c>
      <c r="C407">
        <v>2.8143530061458932</v>
      </c>
      <c r="D407">
        <v>2.0864086789390512</v>
      </c>
      <c r="E407">
        <v>2.7287655063560123</v>
      </c>
      <c r="F407">
        <v>3.9895458199316636</v>
      </c>
      <c r="G407">
        <v>2.485962514945186</v>
      </c>
      <c r="H407">
        <v>2.3592183823325286</v>
      </c>
      <c r="I407">
        <v>1.9022275820793766</v>
      </c>
      <c r="J407">
        <v>3.244448139380438</v>
      </c>
      <c r="K407">
        <v>2.2745384716290573</v>
      </c>
      <c r="L407">
        <f t="shared" si="36"/>
        <v>2.6046256479721706</v>
      </c>
      <c r="M407" s="11">
        <f t="shared" si="37"/>
        <v>0.3921043970854075</v>
      </c>
      <c r="N407">
        <f t="shared" si="38"/>
        <v>0.4679001221114728</v>
      </c>
      <c r="O407" t="str">
        <f t="shared" si="39"/>
        <v>accetto</v>
      </c>
      <c r="P407">
        <f t="shared" si="40"/>
        <v>0.5283689699332518</v>
      </c>
      <c r="Q407" t="str">
        <f t="shared" si="41"/>
        <v>accetto</v>
      </c>
    </row>
    <row r="408" spans="1:17" ht="12.75">
      <c r="A408" t="s">
        <v>446</v>
      </c>
      <c r="B408">
        <v>2.5046786257598797</v>
      </c>
      <c r="C408">
        <v>1.6021411689507659</v>
      </c>
      <c r="D408">
        <v>2.8452327400486865</v>
      </c>
      <c r="E408">
        <v>2.101146350082672</v>
      </c>
      <c r="F408">
        <v>2.3372979755936285</v>
      </c>
      <c r="G408">
        <v>3.1749006086261033</v>
      </c>
      <c r="H408">
        <v>1.3696761719165806</v>
      </c>
      <c r="I408">
        <v>3.2357500756825175</v>
      </c>
      <c r="J408">
        <v>2.96745420109346</v>
      </c>
      <c r="K408">
        <v>2.733101676003571</v>
      </c>
      <c r="L408">
        <f t="shared" si="36"/>
        <v>2.4871379593757865</v>
      </c>
      <c r="M408" s="11">
        <f t="shared" si="37"/>
        <v>0.40628451777124436</v>
      </c>
      <c r="N408">
        <f t="shared" si="38"/>
        <v>-0.05752079433021033</v>
      </c>
      <c r="O408" t="str">
        <f t="shared" si="39"/>
        <v>accetto</v>
      </c>
      <c r="P408">
        <f t="shared" si="40"/>
        <v>-0.06381088095771237</v>
      </c>
      <c r="Q408" t="str">
        <f t="shared" si="41"/>
        <v>accetto</v>
      </c>
    </row>
    <row r="409" spans="1:17" ht="12.75">
      <c r="A409" t="s">
        <v>447</v>
      </c>
      <c r="B409">
        <v>2.5511891499161266</v>
      </c>
      <c r="C409">
        <v>3.490405585685039</v>
      </c>
      <c r="D409">
        <v>2.9990903932161928</v>
      </c>
      <c r="E409">
        <v>3.2646176789535275</v>
      </c>
      <c r="F409">
        <v>1.954578349559597</v>
      </c>
      <c r="G409">
        <v>1.4873235125878637</v>
      </c>
      <c r="H409">
        <v>2.39798023403182</v>
      </c>
      <c r="I409">
        <v>3.1356741099011742</v>
      </c>
      <c r="J409">
        <v>3.6894867389810315</v>
      </c>
      <c r="K409">
        <v>2.006101112824581</v>
      </c>
      <c r="L409">
        <f t="shared" si="36"/>
        <v>2.6976446865656953</v>
      </c>
      <c r="M409" s="11">
        <f t="shared" si="37"/>
        <v>0.5358804013395463</v>
      </c>
      <c r="N409">
        <f t="shared" si="38"/>
        <v>0.8838939091050685</v>
      </c>
      <c r="O409" t="str">
        <f t="shared" si="39"/>
        <v>accetto</v>
      </c>
      <c r="P409">
        <f t="shared" si="40"/>
        <v>0.8537902802477744</v>
      </c>
      <c r="Q409" t="str">
        <f t="shared" si="41"/>
        <v>accetto</v>
      </c>
    </row>
    <row r="410" spans="1:17" ht="12.75">
      <c r="A410" t="s">
        <v>448</v>
      </c>
      <c r="B410">
        <v>2.218223734454341</v>
      </c>
      <c r="C410">
        <v>2.3165633030464505</v>
      </c>
      <c r="D410">
        <v>3.2545996318367543</v>
      </c>
      <c r="E410">
        <v>1.1874316402554541</v>
      </c>
      <c r="F410">
        <v>1.7285524921021533</v>
      </c>
      <c r="G410">
        <v>2.614389184278707</v>
      </c>
      <c r="H410">
        <v>2.769461511591089</v>
      </c>
      <c r="I410">
        <v>0.9146950906324491</v>
      </c>
      <c r="J410">
        <v>2.4024602995575606</v>
      </c>
      <c r="K410">
        <v>3.6567234964604722</v>
      </c>
      <c r="L410">
        <f t="shared" si="36"/>
        <v>2.306310038421543</v>
      </c>
      <c r="M410" s="11">
        <f t="shared" si="37"/>
        <v>0.7301873024515346</v>
      </c>
      <c r="N410">
        <f t="shared" si="38"/>
        <v>-0.866207841297504</v>
      </c>
      <c r="O410" t="str">
        <f t="shared" si="39"/>
        <v>accetto</v>
      </c>
      <c r="P410">
        <f t="shared" si="40"/>
        <v>-0.7167867600013061</v>
      </c>
      <c r="Q410" t="str">
        <f t="shared" si="41"/>
        <v>accetto</v>
      </c>
    </row>
    <row r="411" spans="1:17" ht="12.75">
      <c r="A411" t="s">
        <v>449</v>
      </c>
      <c r="B411">
        <v>2.3249422233720907</v>
      </c>
      <c r="C411">
        <v>2.564432394034384</v>
      </c>
      <c r="D411">
        <v>4.1146821773691045</v>
      </c>
      <c r="E411">
        <v>2.6085288437650433</v>
      </c>
      <c r="F411">
        <v>1.479725167109791</v>
      </c>
      <c r="G411">
        <v>2.100892321604988</v>
      </c>
      <c r="H411">
        <v>2.6165813857301146</v>
      </c>
      <c r="I411">
        <v>3.8353537495277124</v>
      </c>
      <c r="J411">
        <v>2.6239908176250992</v>
      </c>
      <c r="K411">
        <v>1.91053817196007</v>
      </c>
      <c r="L411">
        <f t="shared" si="36"/>
        <v>2.6179667252098398</v>
      </c>
      <c r="M411" s="11">
        <f t="shared" si="37"/>
        <v>0.6527177576516642</v>
      </c>
      <c r="N411">
        <f t="shared" si="38"/>
        <v>0.5275632333044796</v>
      </c>
      <c r="O411" t="str">
        <f t="shared" si="39"/>
        <v>accetto</v>
      </c>
      <c r="P411">
        <f t="shared" si="40"/>
        <v>0.4617392672071921</v>
      </c>
      <c r="Q411" t="str">
        <f t="shared" si="41"/>
        <v>accetto</v>
      </c>
    </row>
    <row r="412" spans="1:17" ht="12.75">
      <c r="A412" t="s">
        <v>450</v>
      </c>
      <c r="B412">
        <v>3.3936352056639407</v>
      </c>
      <c r="C412">
        <v>3.3613912745249763</v>
      </c>
      <c r="D412">
        <v>2.7323018078539008</v>
      </c>
      <c r="E412">
        <v>3.598853236803734</v>
      </c>
      <c r="F412">
        <v>3.324621456267778</v>
      </c>
      <c r="G412">
        <v>2.576772872391757</v>
      </c>
      <c r="H412">
        <v>2.174380509313778</v>
      </c>
      <c r="I412">
        <v>2.532277694417644</v>
      </c>
      <c r="J412">
        <v>2.0438597128145375</v>
      </c>
      <c r="K412">
        <v>3.0086421855321532</v>
      </c>
      <c r="L412">
        <f t="shared" si="36"/>
        <v>2.87467359555842</v>
      </c>
      <c r="M412" s="11">
        <f t="shared" si="37"/>
        <v>0.2953292999277753</v>
      </c>
      <c r="N412">
        <f t="shared" si="38"/>
        <v>1.6755912580857806</v>
      </c>
      <c r="O412" t="str">
        <f t="shared" si="39"/>
        <v>rifiuto</v>
      </c>
      <c r="P412">
        <f t="shared" si="40"/>
        <v>2.180217494070298</v>
      </c>
      <c r="Q412" t="str">
        <f t="shared" si="41"/>
        <v>rifiuto</v>
      </c>
    </row>
    <row r="413" spans="1:17" ht="12.75">
      <c r="A413" t="s">
        <v>451</v>
      </c>
      <c r="B413">
        <v>2.3719969794251483</v>
      </c>
      <c r="C413">
        <v>2.156655591894605</v>
      </c>
      <c r="D413">
        <v>2.1057043927044106</v>
      </c>
      <c r="E413">
        <v>1.8371142952582886</v>
      </c>
      <c r="F413">
        <v>2.450274729380908</v>
      </c>
      <c r="G413">
        <v>1.3748853634842817</v>
      </c>
      <c r="H413">
        <v>2.226986913046858</v>
      </c>
      <c r="I413">
        <v>2.3272284796712484</v>
      </c>
      <c r="J413">
        <v>2.91282119675202</v>
      </c>
      <c r="K413">
        <v>3.970689832676726</v>
      </c>
      <c r="L413">
        <f t="shared" si="36"/>
        <v>2.3734357774294494</v>
      </c>
      <c r="M413" s="11">
        <f t="shared" si="37"/>
        <v>0.4750070256821183</v>
      </c>
      <c r="N413">
        <f t="shared" si="38"/>
        <v>-0.5660124103743285</v>
      </c>
      <c r="O413" t="str">
        <f t="shared" si="39"/>
        <v>accetto</v>
      </c>
      <c r="P413">
        <f t="shared" si="40"/>
        <v>-0.5807121854407248</v>
      </c>
      <c r="Q413" t="str">
        <f t="shared" si="41"/>
        <v>accetto</v>
      </c>
    </row>
    <row r="414" spans="1:17" ht="12.75">
      <c r="A414" t="s">
        <v>452</v>
      </c>
      <c r="B414">
        <v>1.6905639802621408</v>
      </c>
      <c r="C414">
        <v>2.9173197516922755</v>
      </c>
      <c r="D414">
        <v>3.399678832547579</v>
      </c>
      <c r="E414">
        <v>3.1000168720652255</v>
      </c>
      <c r="F414">
        <v>2.1699848519847365</v>
      </c>
      <c r="G414">
        <v>0.8237721889236127</v>
      </c>
      <c r="H414">
        <v>3.4863829321966477</v>
      </c>
      <c r="I414">
        <v>2.7618575388999034</v>
      </c>
      <c r="J414">
        <v>2.431602028495945</v>
      </c>
      <c r="K414">
        <v>2.4093906144503308</v>
      </c>
      <c r="L414">
        <f t="shared" si="36"/>
        <v>2.5190569591518397</v>
      </c>
      <c r="M414" s="11">
        <f t="shared" si="37"/>
        <v>0.6631346324651273</v>
      </c>
      <c r="N414">
        <f t="shared" si="38"/>
        <v>0.08522531221590057</v>
      </c>
      <c r="O414" t="str">
        <f t="shared" si="39"/>
        <v>accetto</v>
      </c>
      <c r="P414">
        <f t="shared" si="40"/>
        <v>0.07400358315864847</v>
      </c>
      <c r="Q414" t="str">
        <f t="shared" si="41"/>
        <v>accetto</v>
      </c>
    </row>
    <row r="415" spans="1:17" ht="12.75">
      <c r="A415" t="s">
        <v>453</v>
      </c>
      <c r="B415">
        <v>2.321035329696315</v>
      </c>
      <c r="C415">
        <v>2.7079994821929176</v>
      </c>
      <c r="D415">
        <v>3.181584130029478</v>
      </c>
      <c r="E415">
        <v>3.3383357785123735</v>
      </c>
      <c r="F415">
        <v>2.0485785329537975</v>
      </c>
      <c r="G415">
        <v>1.7747647739633976</v>
      </c>
      <c r="H415">
        <v>1.3171405102912104</v>
      </c>
      <c r="I415">
        <v>1.8882704857833232</v>
      </c>
      <c r="J415">
        <v>1.813145582946163</v>
      </c>
      <c r="K415">
        <v>3.121540158335847</v>
      </c>
      <c r="L415">
        <f t="shared" si="36"/>
        <v>2.3512394764704823</v>
      </c>
      <c r="M415" s="11">
        <f t="shared" si="37"/>
        <v>0.4869508012940642</v>
      </c>
      <c r="N415">
        <f t="shared" si="38"/>
        <v>-0.6652772859609173</v>
      </c>
      <c r="O415" t="str">
        <f t="shared" si="39"/>
        <v>accetto</v>
      </c>
      <c r="P415">
        <f t="shared" si="40"/>
        <v>-0.6741323302726714</v>
      </c>
      <c r="Q415" t="str">
        <f t="shared" si="41"/>
        <v>accetto</v>
      </c>
    </row>
    <row r="416" spans="1:17" ht="12.75">
      <c r="A416" t="s">
        <v>454</v>
      </c>
      <c r="B416">
        <v>2.148354648664963</v>
      </c>
      <c r="C416">
        <v>2.797365253644557</v>
      </c>
      <c r="D416">
        <v>1.5924880867987667</v>
      </c>
      <c r="E416">
        <v>2.7669043451749076</v>
      </c>
      <c r="F416">
        <v>3.347916510781488</v>
      </c>
      <c r="G416">
        <v>2.819556570500481</v>
      </c>
      <c r="H416">
        <v>3.301982374025556</v>
      </c>
      <c r="I416">
        <v>3.2650051527707546</v>
      </c>
      <c r="J416">
        <v>3.136809199174877</v>
      </c>
      <c r="K416">
        <v>2.8558754078210313</v>
      </c>
      <c r="L416">
        <f t="shared" si="36"/>
        <v>2.8032257549357382</v>
      </c>
      <c r="M416" s="11">
        <f t="shared" si="37"/>
        <v>0.3076776055297156</v>
      </c>
      <c r="N416">
        <f t="shared" si="38"/>
        <v>1.356066801130006</v>
      </c>
      <c r="O416" t="str">
        <f t="shared" si="39"/>
        <v>accetto</v>
      </c>
      <c r="P416">
        <f t="shared" si="40"/>
        <v>1.7286940709222929</v>
      </c>
      <c r="Q416" t="str">
        <f t="shared" si="41"/>
        <v>accetto</v>
      </c>
    </row>
    <row r="417" spans="1:17" ht="12.75">
      <c r="A417" t="s">
        <v>455</v>
      </c>
      <c r="B417">
        <v>3.1049157630241098</v>
      </c>
      <c r="C417">
        <v>3.1779778903114675</v>
      </c>
      <c r="D417">
        <v>2.3491625524991377</v>
      </c>
      <c r="E417">
        <v>3.470044720866099</v>
      </c>
      <c r="F417">
        <v>2.3298459376565006</v>
      </c>
      <c r="G417">
        <v>1.9858769088955341</v>
      </c>
      <c r="H417">
        <v>2.6104445078863137</v>
      </c>
      <c r="I417">
        <v>2.503110241076456</v>
      </c>
      <c r="J417">
        <v>2.132100845531113</v>
      </c>
      <c r="K417">
        <v>2.2541808223604676</v>
      </c>
      <c r="L417">
        <f t="shared" si="36"/>
        <v>2.59176601901072</v>
      </c>
      <c r="M417" s="11">
        <f t="shared" si="37"/>
        <v>0.24515169447990579</v>
      </c>
      <c r="N417">
        <f t="shared" si="38"/>
        <v>0.41039011306501544</v>
      </c>
      <c r="O417" t="str">
        <f t="shared" si="39"/>
        <v>accetto</v>
      </c>
      <c r="P417">
        <f t="shared" si="40"/>
        <v>0.5860901760381733</v>
      </c>
      <c r="Q417" t="str">
        <f t="shared" si="41"/>
        <v>accetto</v>
      </c>
    </row>
    <row r="418" spans="1:17" ht="12.75">
      <c r="A418" t="s">
        <v>456</v>
      </c>
      <c r="B418">
        <v>2.203461946683092</v>
      </c>
      <c r="C418">
        <v>3.0805499302437056</v>
      </c>
      <c r="D418">
        <v>1.931714178792845</v>
      </c>
      <c r="E418">
        <v>2.2241869725792185</v>
      </c>
      <c r="F418">
        <v>1.183470082223721</v>
      </c>
      <c r="G418">
        <v>2.3644565138533835</v>
      </c>
      <c r="H418">
        <v>1.9919880623365316</v>
      </c>
      <c r="I418">
        <v>2.2854391873170243</v>
      </c>
      <c r="J418">
        <v>1.311178879941508</v>
      </c>
      <c r="K418">
        <v>2.9171903257906706</v>
      </c>
      <c r="L418">
        <f t="shared" si="36"/>
        <v>2.14936360797617</v>
      </c>
      <c r="M418" s="11">
        <f t="shared" si="37"/>
        <v>0.3597349778612432</v>
      </c>
      <c r="N418">
        <f t="shared" si="38"/>
        <v>-1.568093615901098</v>
      </c>
      <c r="O418" t="str">
        <f t="shared" si="39"/>
        <v>accetto</v>
      </c>
      <c r="P418">
        <f t="shared" si="40"/>
        <v>-1.8486966541004302</v>
      </c>
      <c r="Q418" t="str">
        <f t="shared" si="41"/>
        <v>accetto</v>
      </c>
    </row>
    <row r="419" spans="1:17" ht="12.75">
      <c r="A419" t="s">
        <v>457</v>
      </c>
      <c r="B419">
        <v>2.056903592811068</v>
      </c>
      <c r="C419">
        <v>2.7816010180515605</v>
      </c>
      <c r="D419">
        <v>2.9454019567901923</v>
      </c>
      <c r="E419">
        <v>2.1967744058417793</v>
      </c>
      <c r="F419">
        <v>2.9852378023065285</v>
      </c>
      <c r="G419">
        <v>1.725110245452015</v>
      </c>
      <c r="H419">
        <v>2.8754138956378483</v>
      </c>
      <c r="I419">
        <v>2.396886946912673</v>
      </c>
      <c r="J419">
        <v>2.8179391486742134</v>
      </c>
      <c r="K419">
        <v>3.211998413019046</v>
      </c>
      <c r="L419">
        <f t="shared" si="36"/>
        <v>2.5993267425496924</v>
      </c>
      <c r="M419" s="11">
        <f t="shared" si="37"/>
        <v>0.22920099992091517</v>
      </c>
      <c r="N419">
        <f t="shared" si="38"/>
        <v>0.4442026966494661</v>
      </c>
      <c r="O419" t="str">
        <f t="shared" si="39"/>
        <v>accetto</v>
      </c>
      <c r="P419">
        <f t="shared" si="40"/>
        <v>0.6560817221999233</v>
      </c>
      <c r="Q419" t="str">
        <f t="shared" si="41"/>
        <v>accetto</v>
      </c>
    </row>
    <row r="420" spans="1:17" ht="12.75">
      <c r="A420" t="s">
        <v>458</v>
      </c>
      <c r="B420">
        <v>2.6675936803769673</v>
      </c>
      <c r="C420">
        <v>2.519448452407005</v>
      </c>
      <c r="D420">
        <v>3.452198416421197</v>
      </c>
      <c r="E420">
        <v>3.037516219903864</v>
      </c>
      <c r="F420">
        <v>3.497962129008556</v>
      </c>
      <c r="G420">
        <v>3.687489882213413</v>
      </c>
      <c r="H420">
        <v>3.370668137285975</v>
      </c>
      <c r="I420">
        <v>1.8371978995673999</v>
      </c>
      <c r="J420">
        <v>3.570096570019814</v>
      </c>
      <c r="K420">
        <v>2.7284801262624114</v>
      </c>
      <c r="L420">
        <f t="shared" si="36"/>
        <v>3.0368651513466602</v>
      </c>
      <c r="M420" s="11">
        <f t="shared" si="37"/>
        <v>0.3491743984195368</v>
      </c>
      <c r="N420">
        <f t="shared" si="38"/>
        <v>2.4009339463236903</v>
      </c>
      <c r="O420" t="str">
        <f t="shared" si="39"/>
        <v>rifiuto</v>
      </c>
      <c r="P420">
        <f t="shared" si="40"/>
        <v>2.873055512666374</v>
      </c>
      <c r="Q420" t="str">
        <f t="shared" si="41"/>
        <v>rifiuto</v>
      </c>
    </row>
    <row r="421" spans="1:17" ht="12.75">
      <c r="A421" t="s">
        <v>459</v>
      </c>
      <c r="B421">
        <v>2.8953068978808005</v>
      </c>
      <c r="C421">
        <v>1.9766740037925956</v>
      </c>
      <c r="D421">
        <v>1.5528676831559096</v>
      </c>
      <c r="E421">
        <v>2.617130440952451</v>
      </c>
      <c r="F421">
        <v>2.6288278092397377</v>
      </c>
      <c r="G421">
        <v>3.5895377874385304</v>
      </c>
      <c r="H421">
        <v>1.6981205235856578</v>
      </c>
      <c r="I421">
        <v>3.2607461563316065</v>
      </c>
      <c r="J421">
        <v>3.0173691891832277</v>
      </c>
      <c r="K421">
        <v>1.976104851380569</v>
      </c>
      <c r="L421">
        <f t="shared" si="36"/>
        <v>2.5212685342941086</v>
      </c>
      <c r="M421" s="11">
        <f t="shared" si="37"/>
        <v>0.4782183233930534</v>
      </c>
      <c r="N421">
        <f t="shared" si="38"/>
        <v>0.09511577692682456</v>
      </c>
      <c r="O421" t="str">
        <f t="shared" si="39"/>
        <v>accetto</v>
      </c>
      <c r="P421">
        <f t="shared" si="40"/>
        <v>0.09725780316002541</v>
      </c>
      <c r="Q421" t="str">
        <f t="shared" si="41"/>
        <v>accetto</v>
      </c>
    </row>
    <row r="422" spans="1:17" ht="12.75">
      <c r="A422" t="s">
        <v>460</v>
      </c>
      <c r="B422">
        <v>2.1523282650105102</v>
      </c>
      <c r="C422">
        <v>1.4698212720304582</v>
      </c>
      <c r="D422">
        <v>1.2930078049112126</v>
      </c>
      <c r="E422">
        <v>1.2207768973894417</v>
      </c>
      <c r="F422">
        <v>3.194349864920696</v>
      </c>
      <c r="G422">
        <v>1.703345792905111</v>
      </c>
      <c r="H422">
        <v>2.646192585019662</v>
      </c>
      <c r="I422">
        <v>2.4238798843293807</v>
      </c>
      <c r="J422">
        <v>3.790210638157987</v>
      </c>
      <c r="K422">
        <v>1.3554763015690696</v>
      </c>
      <c r="L422">
        <f t="shared" si="36"/>
        <v>2.124938930624353</v>
      </c>
      <c r="M422" s="11">
        <f t="shared" si="37"/>
        <v>0.7763557651250229</v>
      </c>
      <c r="N422">
        <f t="shared" si="38"/>
        <v>-1.677324093675423</v>
      </c>
      <c r="O422" t="str">
        <f t="shared" si="39"/>
        <v>accetto</v>
      </c>
      <c r="P422">
        <f t="shared" si="40"/>
        <v>-1.3460822464720215</v>
      </c>
      <c r="Q422" t="str">
        <f t="shared" si="41"/>
        <v>accetto</v>
      </c>
    </row>
    <row r="423" spans="1:17" ht="12.75">
      <c r="A423" t="s">
        <v>461</v>
      </c>
      <c r="B423">
        <v>2.323156789040013</v>
      </c>
      <c r="C423">
        <v>2.8363015489503596</v>
      </c>
      <c r="D423">
        <v>3.3888472511921464</v>
      </c>
      <c r="E423">
        <v>2.4453388595929937</v>
      </c>
      <c r="F423">
        <v>2.4286115666700425</v>
      </c>
      <c r="G423">
        <v>3.126891638006555</v>
      </c>
      <c r="H423">
        <v>3.432091580079941</v>
      </c>
      <c r="I423">
        <v>2.121592426985899</v>
      </c>
      <c r="J423">
        <v>1.9810037423394533</v>
      </c>
      <c r="K423">
        <v>2.019202872727419</v>
      </c>
      <c r="L423">
        <f t="shared" si="36"/>
        <v>2.6103038275584822</v>
      </c>
      <c r="M423" s="11">
        <f t="shared" si="37"/>
        <v>0.30292662420181826</v>
      </c>
      <c r="N423">
        <f t="shared" si="38"/>
        <v>0.49329371319836185</v>
      </c>
      <c r="O423" t="str">
        <f t="shared" si="39"/>
        <v>accetto</v>
      </c>
      <c r="P423">
        <f t="shared" si="40"/>
        <v>0.6337556734631563</v>
      </c>
      <c r="Q423" t="str">
        <f t="shared" si="41"/>
        <v>accetto</v>
      </c>
    </row>
    <row r="424" spans="1:17" ht="12.75">
      <c r="A424" t="s">
        <v>462</v>
      </c>
      <c r="B424">
        <v>3.13664681388218</v>
      </c>
      <c r="C424">
        <v>2.5038136427156132</v>
      </c>
      <c r="D424">
        <v>1.2992298948393</v>
      </c>
      <c r="E424">
        <v>3.112438543068947</v>
      </c>
      <c r="F424">
        <v>2.072334215055207</v>
      </c>
      <c r="G424">
        <v>2.236750931685947</v>
      </c>
      <c r="H424">
        <v>3.749009791517892</v>
      </c>
      <c r="I424">
        <v>1.9184645035738868</v>
      </c>
      <c r="J424">
        <v>3.47046113463648</v>
      </c>
      <c r="K424">
        <v>1.4202825033316913</v>
      </c>
      <c r="L424">
        <f t="shared" si="36"/>
        <v>2.4919431974307145</v>
      </c>
      <c r="M424" s="11">
        <f t="shared" si="37"/>
        <v>0.7199562420275711</v>
      </c>
      <c r="N424">
        <f t="shared" si="38"/>
        <v>-0.03603111645243484</v>
      </c>
      <c r="O424" t="str">
        <f t="shared" si="39"/>
        <v>accetto</v>
      </c>
      <c r="P424">
        <f t="shared" si="40"/>
        <v>-0.030026842831004447</v>
      </c>
      <c r="Q424" t="str">
        <f t="shared" si="41"/>
        <v>accetto</v>
      </c>
    </row>
    <row r="425" spans="1:17" ht="12.75">
      <c r="A425" t="s">
        <v>463</v>
      </c>
      <c r="B425">
        <v>2.4603024231487325</v>
      </c>
      <c r="C425">
        <v>1.5263377849896642</v>
      </c>
      <c r="D425">
        <v>3.5683987594347855</v>
      </c>
      <c r="E425">
        <v>1.9489527442215149</v>
      </c>
      <c r="F425">
        <v>3.1734520031932334</v>
      </c>
      <c r="G425">
        <v>1.945870639210625</v>
      </c>
      <c r="H425">
        <v>1.4495472270709797</v>
      </c>
      <c r="I425">
        <v>3.569926145851241</v>
      </c>
      <c r="J425">
        <v>1.8583063798428157</v>
      </c>
      <c r="K425">
        <v>1.429903429980186</v>
      </c>
      <c r="L425">
        <f t="shared" si="36"/>
        <v>2.293099753694378</v>
      </c>
      <c r="M425" s="11">
        <f t="shared" si="37"/>
        <v>0.725812575637667</v>
      </c>
      <c r="N425">
        <f t="shared" si="38"/>
        <v>-0.9252860306016419</v>
      </c>
      <c r="O425" t="str">
        <f t="shared" si="39"/>
        <v>accetto</v>
      </c>
      <c r="P425">
        <f t="shared" si="40"/>
        <v>-0.7679779721098614</v>
      </c>
      <c r="Q425" t="str">
        <f t="shared" si="41"/>
        <v>accetto</v>
      </c>
    </row>
    <row r="426" spans="1:17" ht="12.75">
      <c r="A426" t="s">
        <v>464</v>
      </c>
      <c r="B426">
        <v>2.601309129340734</v>
      </c>
      <c r="C426">
        <v>1.644822776527235</v>
      </c>
      <c r="D426">
        <v>2.473136488484897</v>
      </c>
      <c r="E426">
        <v>2.2082394506162473</v>
      </c>
      <c r="F426">
        <v>1.557358199220289</v>
      </c>
      <c r="G426">
        <v>2.8895028294982694</v>
      </c>
      <c r="H426">
        <v>2.077131012290465</v>
      </c>
      <c r="I426">
        <v>2.9027918952090204</v>
      </c>
      <c r="J426">
        <v>2.1121965888619343</v>
      </c>
      <c r="K426">
        <v>2.3805109528655066</v>
      </c>
      <c r="L426">
        <f t="shared" si="36"/>
        <v>2.28469993229146</v>
      </c>
      <c r="M426" s="11">
        <f t="shared" si="37"/>
        <v>0.21221232517348276</v>
      </c>
      <c r="N426">
        <f t="shared" si="38"/>
        <v>-0.9628511739132064</v>
      </c>
      <c r="O426" t="str">
        <f t="shared" si="39"/>
        <v>accetto</v>
      </c>
      <c r="P426">
        <f t="shared" si="40"/>
        <v>-1.477947014177474</v>
      </c>
      <c r="Q426" t="str">
        <f t="shared" si="41"/>
        <v>accetto</v>
      </c>
    </row>
    <row r="427" spans="1:17" ht="12.75">
      <c r="A427" t="s">
        <v>465</v>
      </c>
      <c r="B427">
        <v>1.9254904810895823</v>
      </c>
      <c r="C427">
        <v>2.2486002347272915</v>
      </c>
      <c r="D427">
        <v>2.9524825986618453</v>
      </c>
      <c r="E427">
        <v>3.0407719646336773</v>
      </c>
      <c r="F427">
        <v>2.6807525162985257</v>
      </c>
      <c r="G427">
        <v>2.3975975835401186</v>
      </c>
      <c r="H427">
        <v>1.5691962478354071</v>
      </c>
      <c r="I427">
        <v>3.0550859870186287</v>
      </c>
      <c r="J427">
        <v>3.0016612257213637</v>
      </c>
      <c r="K427">
        <v>2.024031021578594</v>
      </c>
      <c r="L427">
        <f t="shared" si="36"/>
        <v>2.4895669861105034</v>
      </c>
      <c r="M427" s="11">
        <f t="shared" si="37"/>
        <v>0.287248181135578</v>
      </c>
      <c r="N427">
        <f t="shared" si="38"/>
        <v>-0.04665785653422766</v>
      </c>
      <c r="O427" t="str">
        <f t="shared" si="39"/>
        <v>accetto</v>
      </c>
      <c r="P427">
        <f t="shared" si="40"/>
        <v>-0.061557523826359116</v>
      </c>
      <c r="Q427" t="str">
        <f t="shared" si="41"/>
        <v>accetto</v>
      </c>
    </row>
    <row r="428" spans="1:17" ht="12.75">
      <c r="A428" t="s">
        <v>466</v>
      </c>
      <c r="B428">
        <v>2.2057642807340017</v>
      </c>
      <c r="C428">
        <v>2.401531809393873</v>
      </c>
      <c r="D428">
        <v>2.3083829429549496</v>
      </c>
      <c r="E428">
        <v>1.6429095240687275</v>
      </c>
      <c r="F428">
        <v>2.799375776501165</v>
      </c>
      <c r="G428">
        <v>1.8070521150320928</v>
      </c>
      <c r="H428">
        <v>3.254122122609715</v>
      </c>
      <c r="I428">
        <v>2.96604257448962</v>
      </c>
      <c r="J428">
        <v>1.2826633794338704</v>
      </c>
      <c r="K428">
        <v>1.808100384446334</v>
      </c>
      <c r="L428">
        <f t="shared" si="36"/>
        <v>2.247594490966435</v>
      </c>
      <c r="M428" s="11">
        <f t="shared" si="37"/>
        <v>0.39409315814323675</v>
      </c>
      <c r="N428">
        <f t="shared" si="38"/>
        <v>-1.1287917521889774</v>
      </c>
      <c r="O428" t="str">
        <f t="shared" si="39"/>
        <v>accetto</v>
      </c>
      <c r="P428">
        <f t="shared" si="40"/>
        <v>-1.2714502808524852</v>
      </c>
      <c r="Q428" t="str">
        <f t="shared" si="41"/>
        <v>accetto</v>
      </c>
    </row>
    <row r="429" spans="1:17" ht="12.75">
      <c r="A429" t="s">
        <v>467</v>
      </c>
      <c r="B429">
        <v>2.604042347138602</v>
      </c>
      <c r="C429">
        <v>1.8997500005343682</v>
      </c>
      <c r="D429">
        <v>0.9173575663226075</v>
      </c>
      <c r="E429">
        <v>2.048313250049887</v>
      </c>
      <c r="F429">
        <v>2.0459892110341116</v>
      </c>
      <c r="G429">
        <v>1.3752712295263336</v>
      </c>
      <c r="H429">
        <v>2.8837228777433666</v>
      </c>
      <c r="I429">
        <v>3.421872561066266</v>
      </c>
      <c r="J429">
        <v>2.655378608483261</v>
      </c>
      <c r="K429">
        <v>1.2925415501103998</v>
      </c>
      <c r="L429">
        <f t="shared" si="36"/>
        <v>2.1144239202009203</v>
      </c>
      <c r="M429" s="11">
        <f t="shared" si="37"/>
        <v>0.6159494468049205</v>
      </c>
      <c r="N429">
        <f t="shared" si="38"/>
        <v>-1.7243486498572513</v>
      </c>
      <c r="O429" t="str">
        <f t="shared" si="39"/>
        <v>accetto</v>
      </c>
      <c r="P429">
        <f t="shared" si="40"/>
        <v>-1.553594048017255</v>
      </c>
      <c r="Q429" t="str">
        <f t="shared" si="41"/>
        <v>accetto</v>
      </c>
    </row>
    <row r="430" spans="1:17" ht="12.75">
      <c r="A430" t="s">
        <v>468</v>
      </c>
      <c r="B430">
        <v>2.779552712478335</v>
      </c>
      <c r="C430">
        <v>3.34559006010295</v>
      </c>
      <c r="D430">
        <v>2.5158237232744796</v>
      </c>
      <c r="E430">
        <v>2.8698204458032706</v>
      </c>
      <c r="F430">
        <v>2.308326670823817</v>
      </c>
      <c r="G430">
        <v>2.743062647101624</v>
      </c>
      <c r="H430">
        <v>1.541605218053519</v>
      </c>
      <c r="I430">
        <v>2.055454987378198</v>
      </c>
      <c r="J430">
        <v>2.3570109070169565</v>
      </c>
      <c r="K430">
        <v>2.5107375265076826</v>
      </c>
      <c r="L430">
        <f t="shared" si="36"/>
        <v>2.502698489854083</v>
      </c>
      <c r="M430" s="11">
        <f t="shared" si="37"/>
        <v>0.24029301330074226</v>
      </c>
      <c r="N430">
        <f t="shared" si="38"/>
        <v>0.012068013500646886</v>
      </c>
      <c r="O430" t="str">
        <f t="shared" si="39"/>
        <v>accetto</v>
      </c>
      <c r="P430">
        <f t="shared" si="40"/>
        <v>0.01740805370097836</v>
      </c>
      <c r="Q430" t="str">
        <f t="shared" si="41"/>
        <v>accetto</v>
      </c>
    </row>
    <row r="431" spans="1:17" ht="12.75">
      <c r="A431" t="s">
        <v>469</v>
      </c>
      <c r="B431">
        <v>2.04625529782561</v>
      </c>
      <c r="C431">
        <v>2.4208331503723457</v>
      </c>
      <c r="D431">
        <v>2.5054358878674066</v>
      </c>
      <c r="E431">
        <v>3.607805328979339</v>
      </c>
      <c r="F431">
        <v>3.6528230338853973</v>
      </c>
      <c r="G431">
        <v>2.0521542249434788</v>
      </c>
      <c r="H431">
        <v>3.4233935163820206</v>
      </c>
      <c r="I431">
        <v>3.6353979665364022</v>
      </c>
      <c r="J431">
        <v>2.05992781791565</v>
      </c>
      <c r="K431">
        <v>2.407482185317349</v>
      </c>
      <c r="L431">
        <f t="shared" si="36"/>
        <v>2.7811508410025</v>
      </c>
      <c r="M431" s="11">
        <f t="shared" si="37"/>
        <v>0.5025033191490311</v>
      </c>
      <c r="N431">
        <f t="shared" si="38"/>
        <v>1.2573447848256498</v>
      </c>
      <c r="O431" t="str">
        <f t="shared" si="39"/>
        <v>accetto</v>
      </c>
      <c r="P431">
        <f t="shared" si="40"/>
        <v>1.2542090193809954</v>
      </c>
      <c r="Q431" t="str">
        <f t="shared" si="41"/>
        <v>accetto</v>
      </c>
    </row>
    <row r="432" spans="1:17" ht="12.75">
      <c r="A432" t="s">
        <v>470</v>
      </c>
      <c r="B432">
        <v>2.5466881833131083</v>
      </c>
      <c r="C432">
        <v>3.008082679771178</v>
      </c>
      <c r="D432">
        <v>1.6744170941774428</v>
      </c>
      <c r="E432">
        <v>3.3121499442336244</v>
      </c>
      <c r="F432">
        <v>2.547068422142047</v>
      </c>
      <c r="G432">
        <v>1.8155701079103892</v>
      </c>
      <c r="H432">
        <v>3.8343890844225825</v>
      </c>
      <c r="I432">
        <v>2.233734745457241</v>
      </c>
      <c r="J432">
        <v>2.3619210524020673</v>
      </c>
      <c r="K432">
        <v>2.0399897979677917</v>
      </c>
      <c r="L432">
        <f t="shared" si="36"/>
        <v>2.537401111179747</v>
      </c>
      <c r="M432" s="11">
        <f t="shared" si="37"/>
        <v>0.46003781564110113</v>
      </c>
      <c r="N432">
        <f t="shared" si="38"/>
        <v>0.16726285406388422</v>
      </c>
      <c r="O432" t="str">
        <f t="shared" si="39"/>
        <v>accetto</v>
      </c>
      <c r="P432">
        <f t="shared" si="40"/>
        <v>0.17437641262983375</v>
      </c>
      <c r="Q432" t="str">
        <f t="shared" si="41"/>
        <v>accetto</v>
      </c>
    </row>
    <row r="433" spans="1:17" ht="12.75">
      <c r="A433" t="s">
        <v>471</v>
      </c>
      <c r="B433">
        <v>1.1993613320555596</v>
      </c>
      <c r="C433">
        <v>1.724716340534087</v>
      </c>
      <c r="D433">
        <v>1.9655112207510683</v>
      </c>
      <c r="E433">
        <v>1.9095413513514359</v>
      </c>
      <c r="F433">
        <v>2.9279254406355903</v>
      </c>
      <c r="G433">
        <v>2.9365977799307075</v>
      </c>
      <c r="H433">
        <v>2.725062800127489</v>
      </c>
      <c r="I433">
        <v>3.056634274512362</v>
      </c>
      <c r="J433">
        <v>2.713314786922183</v>
      </c>
      <c r="K433">
        <v>1.8613209582963464</v>
      </c>
      <c r="L433">
        <f t="shared" si="36"/>
        <v>2.301998628511683</v>
      </c>
      <c r="M433" s="11">
        <f t="shared" si="37"/>
        <v>0.4136274263732626</v>
      </c>
      <c r="N433">
        <f t="shared" si="38"/>
        <v>-0.8854890525721315</v>
      </c>
      <c r="O433" t="str">
        <f t="shared" si="39"/>
        <v>accetto</v>
      </c>
      <c r="P433">
        <f t="shared" si="40"/>
        <v>-0.9735618215332451</v>
      </c>
      <c r="Q433" t="str">
        <f t="shared" si="41"/>
        <v>accetto</v>
      </c>
    </row>
    <row r="434" spans="1:17" ht="12.75">
      <c r="A434" t="s">
        <v>472</v>
      </c>
      <c r="B434">
        <v>3.0267465378926772</v>
      </c>
      <c r="C434">
        <v>1.9211912902710537</v>
      </c>
      <c r="D434">
        <v>2.783240948730281</v>
      </c>
      <c r="E434">
        <v>2.471134004504165</v>
      </c>
      <c r="F434">
        <v>2.80767913139357</v>
      </c>
      <c r="G434">
        <v>1.09778852758609</v>
      </c>
      <c r="H434">
        <v>4.007951630137541</v>
      </c>
      <c r="I434">
        <v>2.0570354303754357</v>
      </c>
      <c r="J434">
        <v>2.903873927901941</v>
      </c>
      <c r="K434">
        <v>2.739106716283004</v>
      </c>
      <c r="L434">
        <f t="shared" si="36"/>
        <v>2.581574814507576</v>
      </c>
      <c r="M434" s="11">
        <f t="shared" si="37"/>
        <v>0.5975867751340174</v>
      </c>
      <c r="N434">
        <f t="shared" si="38"/>
        <v>0.36481366098175133</v>
      </c>
      <c r="O434" t="str">
        <f t="shared" si="39"/>
        <v>accetto</v>
      </c>
      <c r="P434">
        <f t="shared" si="40"/>
        <v>0.33369953849793876</v>
      </c>
      <c r="Q434" t="str">
        <f t="shared" si="41"/>
        <v>accetto</v>
      </c>
    </row>
    <row r="435" spans="1:17" ht="12.75">
      <c r="A435" t="s">
        <v>473</v>
      </c>
      <c r="B435">
        <v>1.6195533740983592</v>
      </c>
      <c r="C435">
        <v>2.3823213077128003</v>
      </c>
      <c r="D435">
        <v>2.4003846618063562</v>
      </c>
      <c r="E435">
        <v>1.9349940401502863</v>
      </c>
      <c r="F435">
        <v>2.8460864686667264</v>
      </c>
      <c r="G435">
        <v>3.3865883270709674</v>
      </c>
      <c r="H435">
        <v>3.6532314087799023</v>
      </c>
      <c r="I435">
        <v>2.5514061995647808</v>
      </c>
      <c r="J435">
        <v>3.007452431902493</v>
      </c>
      <c r="K435">
        <v>1.2287546778088654</v>
      </c>
      <c r="L435">
        <f t="shared" si="36"/>
        <v>2.5010772897561537</v>
      </c>
      <c r="M435" s="11">
        <f t="shared" si="37"/>
        <v>0.5811278339218239</v>
      </c>
      <c r="N435">
        <f t="shared" si="38"/>
        <v>0.0048177862524478345</v>
      </c>
      <c r="O435" t="str">
        <f t="shared" si="39"/>
        <v>accetto</v>
      </c>
      <c r="P435">
        <f t="shared" si="40"/>
        <v>0.004468859406527216</v>
      </c>
      <c r="Q435" t="str">
        <f t="shared" si="41"/>
        <v>accetto</v>
      </c>
    </row>
    <row r="436" spans="1:17" ht="12.75">
      <c r="A436" t="s">
        <v>474</v>
      </c>
      <c r="B436">
        <v>1.4980666663086595</v>
      </c>
      <c r="C436">
        <v>2.5110622970930763</v>
      </c>
      <c r="D436">
        <v>2.7841204017511245</v>
      </c>
      <c r="E436">
        <v>1.6463935728734214</v>
      </c>
      <c r="F436">
        <v>3.3830367517089144</v>
      </c>
      <c r="G436">
        <v>3.8242601008187194</v>
      </c>
      <c r="H436">
        <v>2.254296582173083</v>
      </c>
      <c r="I436">
        <v>1.9208874207629378</v>
      </c>
      <c r="J436">
        <v>2.3863238640115014</v>
      </c>
      <c r="K436">
        <v>2.448485275610892</v>
      </c>
      <c r="L436">
        <f t="shared" si="36"/>
        <v>2.465693293311233</v>
      </c>
      <c r="M436" s="11">
        <f t="shared" si="37"/>
        <v>0.5273697680707983</v>
      </c>
      <c r="N436">
        <f t="shared" si="38"/>
        <v>-0.15342425648045951</v>
      </c>
      <c r="O436" t="str">
        <f t="shared" si="39"/>
        <v>accetto</v>
      </c>
      <c r="P436">
        <f t="shared" si="40"/>
        <v>-0.1493899612227454</v>
      </c>
      <c r="Q436" t="str">
        <f t="shared" si="41"/>
        <v>accetto</v>
      </c>
    </row>
    <row r="437" spans="1:17" ht="12.75">
      <c r="A437" t="s">
        <v>475</v>
      </c>
      <c r="B437">
        <v>2.898282889730126</v>
      </c>
      <c r="C437">
        <v>3.3613912745249763</v>
      </c>
      <c r="D437">
        <v>2.1848109507629943</v>
      </c>
      <c r="E437">
        <v>2.681535502808856</v>
      </c>
      <c r="F437">
        <v>1.322799878907972</v>
      </c>
      <c r="G437">
        <v>2.087628176409453</v>
      </c>
      <c r="H437">
        <v>2.024166074693312</v>
      </c>
      <c r="I437">
        <v>2.8561824928794977</v>
      </c>
      <c r="J437">
        <v>2.9649669728974004</v>
      </c>
      <c r="K437">
        <v>2.7357303884150497</v>
      </c>
      <c r="L437">
        <f t="shared" si="36"/>
        <v>2.5117494602029637</v>
      </c>
      <c r="M437" s="11">
        <f t="shared" si="37"/>
        <v>0.3569378451191885</v>
      </c>
      <c r="N437">
        <f t="shared" si="38"/>
        <v>0.05254518342551082</v>
      </c>
      <c r="O437" t="str">
        <f t="shared" si="39"/>
        <v>accetto</v>
      </c>
      <c r="P437">
        <f t="shared" si="40"/>
        <v>0.062190151655271704</v>
      </c>
      <c r="Q437" t="str">
        <f t="shared" si="41"/>
        <v>accetto</v>
      </c>
    </row>
    <row r="438" spans="1:17" ht="12.75">
      <c r="A438" t="s">
        <v>476</v>
      </c>
      <c r="B438">
        <v>3.138027892757691</v>
      </c>
      <c r="C438">
        <v>2.1734190597589986</v>
      </c>
      <c r="D438">
        <v>2.187615714556159</v>
      </c>
      <c r="E438">
        <v>1.5641558726611038</v>
      </c>
      <c r="F438">
        <v>3.3167706900871963</v>
      </c>
      <c r="G438">
        <v>2.53200678430062</v>
      </c>
      <c r="H438">
        <v>2.4647439020702677</v>
      </c>
      <c r="I438">
        <v>3.204671781545585</v>
      </c>
      <c r="J438">
        <v>3.057444593200671</v>
      </c>
      <c r="K438">
        <v>1.508295331973386</v>
      </c>
      <c r="L438">
        <f t="shared" si="36"/>
        <v>2.514715162291168</v>
      </c>
      <c r="M438" s="11">
        <f t="shared" si="37"/>
        <v>0.438347138285443</v>
      </c>
      <c r="N438">
        <f t="shared" si="38"/>
        <v>0.06580820636598583</v>
      </c>
      <c r="O438" t="str">
        <f t="shared" si="39"/>
        <v>accetto</v>
      </c>
      <c r="P438">
        <f t="shared" si="40"/>
        <v>0.07028391881225386</v>
      </c>
      <c r="Q438" t="str">
        <f t="shared" si="41"/>
        <v>accetto</v>
      </c>
    </row>
    <row r="439" spans="1:17" ht="12.75">
      <c r="A439" t="s">
        <v>477</v>
      </c>
      <c r="B439">
        <v>2.8599953317075233</v>
      </c>
      <c r="C439">
        <v>1.87814150217946</v>
      </c>
      <c r="D439">
        <v>2.8066091570144636</v>
      </c>
      <c r="E439">
        <v>3.4767427122460504</v>
      </c>
      <c r="F439">
        <v>3.4301606420945063</v>
      </c>
      <c r="G439">
        <v>3.320788520250062</v>
      </c>
      <c r="H439">
        <v>1.9215691174372296</v>
      </c>
      <c r="I439">
        <v>3.0985457577799025</v>
      </c>
      <c r="J439">
        <v>3.1620464461002484</v>
      </c>
      <c r="K439">
        <v>1.781142818083481</v>
      </c>
      <c r="L439">
        <f t="shared" si="36"/>
        <v>2.7735742004892927</v>
      </c>
      <c r="M439" s="11">
        <f t="shared" si="37"/>
        <v>0.44474497438241184</v>
      </c>
      <c r="N439">
        <f t="shared" si="38"/>
        <v>1.2234610183684296</v>
      </c>
      <c r="O439" t="str">
        <f t="shared" si="39"/>
        <v>accetto</v>
      </c>
      <c r="P439">
        <f t="shared" si="40"/>
        <v>1.297237856862282</v>
      </c>
      <c r="Q439" t="str">
        <f t="shared" si="41"/>
        <v>accetto</v>
      </c>
    </row>
    <row r="440" spans="1:17" ht="12.75">
      <c r="A440" t="s">
        <v>478</v>
      </c>
      <c r="B440">
        <v>4.042859644741839</v>
      </c>
      <c r="C440">
        <v>2.444687710647031</v>
      </c>
      <c r="D440">
        <v>2.1253329159310397</v>
      </c>
      <c r="E440">
        <v>3.239944761114657</v>
      </c>
      <c r="F440">
        <v>3.504893247788914</v>
      </c>
      <c r="G440">
        <v>2.38895257642298</v>
      </c>
      <c r="H440">
        <v>2.403497314545575</v>
      </c>
      <c r="I440">
        <v>1.455219457889143</v>
      </c>
      <c r="J440">
        <v>3.153541315423354</v>
      </c>
      <c r="K440">
        <v>2.466368558884824</v>
      </c>
      <c r="L440">
        <f t="shared" si="36"/>
        <v>2.7225297503389356</v>
      </c>
      <c r="M440" s="11">
        <f t="shared" si="37"/>
        <v>0.5697158391397829</v>
      </c>
      <c r="N440">
        <f t="shared" si="38"/>
        <v>0.9951832975478339</v>
      </c>
      <c r="O440" t="str">
        <f t="shared" si="39"/>
        <v>accetto</v>
      </c>
      <c r="P440">
        <f t="shared" si="40"/>
        <v>0.9323069758613142</v>
      </c>
      <c r="Q440" t="str">
        <f t="shared" si="41"/>
        <v>accetto</v>
      </c>
    </row>
    <row r="441" spans="1:17" ht="12.75">
      <c r="A441" t="s">
        <v>479</v>
      </c>
      <c r="B441">
        <v>3.346474336449319</v>
      </c>
      <c r="C441">
        <v>2.7736545892480535</v>
      </c>
      <c r="D441">
        <v>2.6409472185105187</v>
      </c>
      <c r="E441">
        <v>1.7521530238991545</v>
      </c>
      <c r="F441">
        <v>3.08221880087558</v>
      </c>
      <c r="G441">
        <v>1.5769875263345057</v>
      </c>
      <c r="H441">
        <v>1.39330082034121</v>
      </c>
      <c r="I441">
        <v>1.958285879113646</v>
      </c>
      <c r="J441">
        <v>1.6960593558110304</v>
      </c>
      <c r="K441">
        <v>1.4751076368065696</v>
      </c>
      <c r="L441">
        <f t="shared" si="36"/>
        <v>2.1695189187389587</v>
      </c>
      <c r="M441" s="11">
        <f t="shared" si="37"/>
        <v>0.5204735934455103</v>
      </c>
      <c r="N441">
        <f t="shared" si="38"/>
        <v>-1.4779563259546404</v>
      </c>
      <c r="O441" t="str">
        <f t="shared" si="39"/>
        <v>accetto</v>
      </c>
      <c r="P441">
        <f t="shared" si="40"/>
        <v>-1.4485959037163114</v>
      </c>
      <c r="Q441" t="str">
        <f t="shared" si="41"/>
        <v>accetto</v>
      </c>
    </row>
    <row r="442" spans="1:17" ht="12.75">
      <c r="A442" t="s">
        <v>480</v>
      </c>
      <c r="B442">
        <v>1.8985859713075115</v>
      </c>
      <c r="C442">
        <v>2.6495648934496785</v>
      </c>
      <c r="D442">
        <v>2.9227403656955175</v>
      </c>
      <c r="E442">
        <v>1.853145421530371</v>
      </c>
      <c r="F442">
        <v>2.2112998506622716</v>
      </c>
      <c r="G442">
        <v>2.100892321604988</v>
      </c>
      <c r="H442">
        <v>2.7493844190905747</v>
      </c>
      <c r="I442">
        <v>1.631291740652614</v>
      </c>
      <c r="J442">
        <v>2.2539509105104116</v>
      </c>
      <c r="K442">
        <v>2.214706726258555</v>
      </c>
      <c r="L442">
        <f t="shared" si="36"/>
        <v>2.2485562620762494</v>
      </c>
      <c r="M442" s="11">
        <f t="shared" si="37"/>
        <v>0.1722636633701479</v>
      </c>
      <c r="N442">
        <f t="shared" si="38"/>
        <v>-1.1244905810282966</v>
      </c>
      <c r="O442" t="str">
        <f t="shared" si="39"/>
        <v>accetto</v>
      </c>
      <c r="P442">
        <f t="shared" si="40"/>
        <v>-1.9157727204644053</v>
      </c>
      <c r="Q442" t="str">
        <f t="shared" si="41"/>
        <v>accetto</v>
      </c>
    </row>
    <row r="443" spans="1:17" ht="12.75">
      <c r="A443" t="s">
        <v>481</v>
      </c>
      <c r="B443">
        <v>2.364622114696431</v>
      </c>
      <c r="C443">
        <v>3.3602561852512736</v>
      </c>
      <c r="D443">
        <v>2.6563207647359377</v>
      </c>
      <c r="E443">
        <v>1.5245209990416697</v>
      </c>
      <c r="F443">
        <v>2.881156868563721</v>
      </c>
      <c r="G443">
        <v>2.1852289723085505</v>
      </c>
      <c r="H443">
        <v>1.305583822331755</v>
      </c>
      <c r="I443">
        <v>2.489532579721754</v>
      </c>
      <c r="J443">
        <v>3.0064732968207863</v>
      </c>
      <c r="K443">
        <v>2.2474474599266614</v>
      </c>
      <c r="L443">
        <f t="shared" si="36"/>
        <v>2.402114306339854</v>
      </c>
      <c r="M443" s="11">
        <f t="shared" si="37"/>
        <v>0.4033273516930546</v>
      </c>
      <c r="N443">
        <f t="shared" si="38"/>
        <v>-0.4377581300976133</v>
      </c>
      <c r="O443" t="str">
        <f t="shared" si="39"/>
        <v>accetto</v>
      </c>
      <c r="P443">
        <f t="shared" si="40"/>
        <v>-0.4874054549290021</v>
      </c>
      <c r="Q443" t="str">
        <f t="shared" si="41"/>
        <v>accetto</v>
      </c>
    </row>
    <row r="444" spans="1:17" ht="12.75">
      <c r="A444" t="s">
        <v>482</v>
      </c>
      <c r="B444">
        <v>1.6416667138582852</v>
      </c>
      <c r="C444">
        <v>2.4151689584300584</v>
      </c>
      <c r="D444">
        <v>2.4318737425005565</v>
      </c>
      <c r="E444">
        <v>2.3193029519450192</v>
      </c>
      <c r="F444">
        <v>1.1993613320555596</v>
      </c>
      <c r="G444">
        <v>2.0510963088781864</v>
      </c>
      <c r="H444">
        <v>2.0643178480315783</v>
      </c>
      <c r="I444">
        <v>2.3125318067945955</v>
      </c>
      <c r="J444">
        <v>2.293751384972893</v>
      </c>
      <c r="K444">
        <v>2.3116354721344123</v>
      </c>
      <c r="L444">
        <f t="shared" si="36"/>
        <v>2.1040706519601144</v>
      </c>
      <c r="M444" s="11">
        <f t="shared" si="37"/>
        <v>0.15664254171974237</v>
      </c>
      <c r="N444">
        <f t="shared" si="38"/>
        <v>-1.7706498730087146</v>
      </c>
      <c r="O444" t="str">
        <f t="shared" si="39"/>
        <v>accetto</v>
      </c>
      <c r="P444">
        <f t="shared" si="40"/>
        <v>-3.163463544414056</v>
      </c>
      <c r="Q444" t="str">
        <f t="shared" si="41"/>
        <v>accetto</v>
      </c>
    </row>
    <row r="445" spans="1:17" ht="12.75">
      <c r="A445" t="s">
        <v>483</v>
      </c>
      <c r="B445">
        <v>2.803641204041014</v>
      </c>
      <c r="C445">
        <v>2.950956820020565</v>
      </c>
      <c r="D445">
        <v>0.7003722286754055</v>
      </c>
      <c r="E445">
        <v>3.183912188483191</v>
      </c>
      <c r="F445">
        <v>2.9164185937065668</v>
      </c>
      <c r="G445">
        <v>2.783064897348595</v>
      </c>
      <c r="H445">
        <v>2.333074350208335</v>
      </c>
      <c r="I445">
        <v>3.6307129096758217</v>
      </c>
      <c r="J445">
        <v>1.6479627614444325</v>
      </c>
      <c r="K445">
        <v>2.0781005007211206</v>
      </c>
      <c r="L445">
        <f t="shared" si="36"/>
        <v>2.5028216454325047</v>
      </c>
      <c r="M445" s="11">
        <f t="shared" si="37"/>
        <v>0.7184165661891436</v>
      </c>
      <c r="N445">
        <f t="shared" si="38"/>
        <v>0.012618781990964778</v>
      </c>
      <c r="O445" t="str">
        <f t="shared" si="39"/>
        <v>accetto</v>
      </c>
      <c r="P445">
        <f t="shared" si="40"/>
        <v>0.010527233848632514</v>
      </c>
      <c r="Q445" t="str">
        <f t="shared" si="41"/>
        <v>accetto</v>
      </c>
    </row>
    <row r="446" spans="1:17" ht="12.75">
      <c r="A446" t="s">
        <v>484</v>
      </c>
      <c r="B446">
        <v>1.9623390803303664</v>
      </c>
      <c r="C446">
        <v>2.0716846738844197</v>
      </c>
      <c r="D446">
        <v>2.282378787271</v>
      </c>
      <c r="E446">
        <v>4.943612471106462</v>
      </c>
      <c r="F446">
        <v>2.8979026509011874</v>
      </c>
      <c r="G446">
        <v>1.77704942248738</v>
      </c>
      <c r="H446">
        <v>2.8165042093303327</v>
      </c>
      <c r="I446">
        <v>2.2278599349670003</v>
      </c>
      <c r="J446">
        <v>3.216321720465203</v>
      </c>
      <c r="K446">
        <v>2.6436514963552327</v>
      </c>
      <c r="L446">
        <f t="shared" si="36"/>
        <v>2.6839304447098584</v>
      </c>
      <c r="M446" s="11">
        <f t="shared" si="37"/>
        <v>0.8379779828495373</v>
      </c>
      <c r="N446">
        <f t="shared" si="38"/>
        <v>0.82256195500602</v>
      </c>
      <c r="O446" t="str">
        <f t="shared" si="39"/>
        <v>accetto</v>
      </c>
      <c r="P446">
        <f t="shared" si="40"/>
        <v>0.635385525161853</v>
      </c>
      <c r="Q446" t="str">
        <f t="shared" si="41"/>
        <v>accetto</v>
      </c>
    </row>
    <row r="447" spans="1:17" ht="12.75">
      <c r="A447" t="s">
        <v>485</v>
      </c>
      <c r="B447">
        <v>3.149078131536953</v>
      </c>
      <c r="C447">
        <v>3.6012102352106012</v>
      </c>
      <c r="D447">
        <v>0.7177362005677423</v>
      </c>
      <c r="E447">
        <v>1.9083146188927458</v>
      </c>
      <c r="F447">
        <v>3.6085449055599383</v>
      </c>
      <c r="G447">
        <v>2.935289854825669</v>
      </c>
      <c r="H447">
        <v>3.2773592972171173</v>
      </c>
      <c r="I447">
        <v>3.2890478227409403</v>
      </c>
      <c r="J447">
        <v>2.363905850855872</v>
      </c>
      <c r="K447">
        <v>1.9662315040295653</v>
      </c>
      <c r="L447">
        <f t="shared" si="36"/>
        <v>2.6816718421437145</v>
      </c>
      <c r="M447" s="11">
        <f t="shared" si="37"/>
        <v>0.8643487883663205</v>
      </c>
      <c r="N447">
        <f t="shared" si="38"/>
        <v>0.8124611772619134</v>
      </c>
      <c r="O447" t="str">
        <f t="shared" si="39"/>
        <v>accetto</v>
      </c>
      <c r="P447">
        <f t="shared" si="40"/>
        <v>0.6179354435034808</v>
      </c>
      <c r="Q447" t="str">
        <f t="shared" si="41"/>
        <v>accetto</v>
      </c>
    </row>
    <row r="448" spans="1:17" ht="12.75">
      <c r="A448" t="s">
        <v>486</v>
      </c>
      <c r="B448">
        <v>2.3290661666965207</v>
      </c>
      <c r="C448">
        <v>2.7539947144055077</v>
      </c>
      <c r="D448">
        <v>2.5655184461652425</v>
      </c>
      <c r="E448">
        <v>2.9976337489074467</v>
      </c>
      <c r="F448">
        <v>2.8375741030015433</v>
      </c>
      <c r="G448">
        <v>2.7808397365060955</v>
      </c>
      <c r="H448">
        <v>2.427904949480535</v>
      </c>
      <c r="I448">
        <v>2.5793855070514837</v>
      </c>
      <c r="J448">
        <v>2.181581734323572</v>
      </c>
      <c r="K448">
        <v>2.984826211861673</v>
      </c>
      <c r="L448">
        <f t="shared" si="36"/>
        <v>2.643832531839962</v>
      </c>
      <c r="M448" s="11">
        <f t="shared" si="37"/>
        <v>0.07550659647558512</v>
      </c>
      <c r="N448">
        <f t="shared" si="38"/>
        <v>0.643238637140116</v>
      </c>
      <c r="O448" t="str">
        <f t="shared" si="39"/>
        <v>accetto</v>
      </c>
      <c r="P448">
        <f t="shared" si="40"/>
        <v>1.6552541218413315</v>
      </c>
      <c r="Q448" t="str">
        <f t="shared" si="41"/>
        <v>accetto</v>
      </c>
    </row>
    <row r="449" spans="1:17" ht="12.75">
      <c r="A449" t="s">
        <v>487</v>
      </c>
      <c r="B449">
        <v>0.5491127401910487</v>
      </c>
      <c r="C449">
        <v>2.7153534458443573</v>
      </c>
      <c r="D449">
        <v>2.1279447467031787</v>
      </c>
      <c r="E449">
        <v>2.1224670566812165</v>
      </c>
      <c r="F449">
        <v>3.135918491727807</v>
      </c>
      <c r="G449">
        <v>2.2536068466229153</v>
      </c>
      <c r="H449">
        <v>4.13909463562959</v>
      </c>
      <c r="I449">
        <v>1.3049085567581642</v>
      </c>
      <c r="J449">
        <v>2.219862861245474</v>
      </c>
      <c r="K449">
        <v>2.9423729083600847</v>
      </c>
      <c r="L449">
        <f t="shared" si="36"/>
        <v>2.3510642289763837</v>
      </c>
      <c r="M449" s="11">
        <f t="shared" si="37"/>
        <v>0.9739581228874654</v>
      </c>
      <c r="N449">
        <f t="shared" si="38"/>
        <v>-0.6660610165802991</v>
      </c>
      <c r="O449" t="str">
        <f t="shared" si="39"/>
        <v>accetto</v>
      </c>
      <c r="P449">
        <f t="shared" si="40"/>
        <v>-0.47723125187306203</v>
      </c>
      <c r="Q449" t="str">
        <f t="shared" si="41"/>
        <v>accetto</v>
      </c>
    </row>
    <row r="450" spans="1:17" ht="12.75">
      <c r="A450" t="s">
        <v>488</v>
      </c>
      <c r="B450">
        <v>1.675592377830526</v>
      </c>
      <c r="C450">
        <v>2.567365779841566</v>
      </c>
      <c r="D450">
        <v>2.2185163495362303</v>
      </c>
      <c r="E450">
        <v>3.3266536840892513</v>
      </c>
      <c r="F450">
        <v>2.5779698610097057</v>
      </c>
      <c r="G450">
        <v>3.247091321768494</v>
      </c>
      <c r="H450">
        <v>1.8929748359460064</v>
      </c>
      <c r="I450">
        <v>2.0917882946753252</v>
      </c>
      <c r="J450">
        <v>2.347668125473774</v>
      </c>
      <c r="K450">
        <v>1.863108804291187</v>
      </c>
      <c r="L450">
        <f t="shared" si="36"/>
        <v>2.3808729434462066</v>
      </c>
      <c r="M450" s="11">
        <f t="shared" si="37"/>
        <v>0.3147821513627136</v>
      </c>
      <c r="N450">
        <f t="shared" si="38"/>
        <v>-0.5327523928274878</v>
      </c>
      <c r="O450" t="str">
        <f t="shared" si="39"/>
        <v>accetto</v>
      </c>
      <c r="P450">
        <f t="shared" si="40"/>
        <v>-0.6714371420694567</v>
      </c>
      <c r="Q450" t="str">
        <f t="shared" si="41"/>
        <v>accetto</v>
      </c>
    </row>
    <row r="451" spans="1:17" ht="12.75">
      <c r="A451" t="s">
        <v>489</v>
      </c>
      <c r="B451">
        <v>3.1961907674963186</v>
      </c>
      <c r="C451">
        <v>1.5934736529811744</v>
      </c>
      <c r="D451">
        <v>3.1521329043698643</v>
      </c>
      <c r="E451">
        <v>1.5595897911634893</v>
      </c>
      <c r="F451">
        <v>2.6570410480144346</v>
      </c>
      <c r="G451">
        <v>3.211998413019046</v>
      </c>
      <c r="H451">
        <v>2.2513061203471807</v>
      </c>
      <c r="I451">
        <v>3.421493126124915</v>
      </c>
      <c r="J451">
        <v>2.7104859065013898</v>
      </c>
      <c r="K451">
        <v>1.387184843574687</v>
      </c>
      <c r="L451">
        <f t="shared" si="36"/>
        <v>2.51408965735925</v>
      </c>
      <c r="M451" s="11">
        <f t="shared" si="37"/>
        <v>0.593266539040905</v>
      </c>
      <c r="N451">
        <f t="shared" si="38"/>
        <v>0.06301086326992608</v>
      </c>
      <c r="O451" t="str">
        <f t="shared" si="39"/>
        <v>accetto</v>
      </c>
      <c r="P451">
        <f t="shared" si="40"/>
        <v>0.057846289223089334</v>
      </c>
      <c r="Q451" t="str">
        <f t="shared" si="41"/>
        <v>accetto</v>
      </c>
    </row>
    <row r="452" spans="1:17" ht="12.75">
      <c r="A452" t="s">
        <v>490</v>
      </c>
      <c r="B452">
        <v>2.9113468669163467</v>
      </c>
      <c r="C452">
        <v>1.607565802391946</v>
      </c>
      <c r="D452">
        <v>2.2814711981845903</v>
      </c>
      <c r="E452">
        <v>1.8227922339974612</v>
      </c>
      <c r="F452">
        <v>3.0033317041284135</v>
      </c>
      <c r="G452">
        <v>1.784761920002893</v>
      </c>
      <c r="H452">
        <v>3.012081216631941</v>
      </c>
      <c r="I452">
        <v>1.7224429464363311</v>
      </c>
      <c r="J452">
        <v>1.906547673975183</v>
      </c>
      <c r="K452">
        <v>2.7919374046530265</v>
      </c>
      <c r="L452">
        <f t="shared" si="36"/>
        <v>2.2844278967318132</v>
      </c>
      <c r="M452" s="11">
        <f t="shared" si="37"/>
        <v>0.3418267212663327</v>
      </c>
      <c r="N452">
        <f t="shared" si="38"/>
        <v>-0.9640677539205404</v>
      </c>
      <c r="O452" t="str">
        <f t="shared" si="39"/>
        <v>accetto</v>
      </c>
      <c r="P452">
        <f t="shared" si="40"/>
        <v>-1.1659758474235977</v>
      </c>
      <c r="Q452" t="str">
        <f t="shared" si="41"/>
        <v>accetto</v>
      </c>
    </row>
    <row r="453" spans="1:17" ht="12.75">
      <c r="A453" t="s">
        <v>491</v>
      </c>
      <c r="B453">
        <v>2.078875448355575</v>
      </c>
      <c r="C453">
        <v>1.4927256371765907</v>
      </c>
      <c r="D453">
        <v>2.2025165748800646</v>
      </c>
      <c r="E453">
        <v>1.9976434115153552</v>
      </c>
      <c r="F453">
        <v>3.8296107766018395</v>
      </c>
      <c r="G453">
        <v>2.5476641028444647</v>
      </c>
      <c r="H453">
        <v>3.513126664461197</v>
      </c>
      <c r="I453">
        <v>1.453769244681098</v>
      </c>
      <c r="J453">
        <v>2.501163225339269</v>
      </c>
      <c r="K453">
        <v>2.445502048773278</v>
      </c>
      <c r="L453">
        <f t="shared" si="36"/>
        <v>2.406259713462873</v>
      </c>
      <c r="M453" s="11">
        <f t="shared" si="37"/>
        <v>0.5932295713741849</v>
      </c>
      <c r="N453">
        <f t="shared" si="38"/>
        <v>-0.419219305854648</v>
      </c>
      <c r="O453" t="str">
        <f t="shared" si="39"/>
        <v>accetto</v>
      </c>
      <c r="P453">
        <f t="shared" si="40"/>
        <v>-0.38487072758261104</v>
      </c>
      <c r="Q453" t="str">
        <f t="shared" si="41"/>
        <v>accetto</v>
      </c>
    </row>
    <row r="454" spans="1:17" ht="12.75">
      <c r="A454" t="s">
        <v>492</v>
      </c>
      <c r="B454">
        <v>2.8364229359760884</v>
      </c>
      <c r="C454">
        <v>2.4401835284936624</v>
      </c>
      <c r="D454">
        <v>4.328696346492507</v>
      </c>
      <c r="E454">
        <v>3.1362416545380256</v>
      </c>
      <c r="F454">
        <v>2.497755545855398</v>
      </c>
      <c r="G454">
        <v>2.3477227898297315</v>
      </c>
      <c r="H454">
        <v>1.4730914867368483</v>
      </c>
      <c r="I454">
        <v>2.459435832329291</v>
      </c>
      <c r="J454">
        <v>3.17498582071039</v>
      </c>
      <c r="K454">
        <v>2.445555909241648</v>
      </c>
      <c r="L454">
        <f aca="true" t="shared" si="42" ref="L454:L517">AVERAGE(B454:K454)</f>
        <v>2.714009185020359</v>
      </c>
      <c r="M454" s="11">
        <f aca="true" t="shared" si="43" ref="M454:M517">VAR(B454:K454)</f>
        <v>0.5495158677587979</v>
      </c>
      <c r="N454">
        <f aca="true" t="shared" si="44" ref="N454:N517">(L454-$C$1)/($C$2/10)^0.5</f>
        <v>0.9570781710297046</v>
      </c>
      <c r="O454" t="str">
        <f aca="true" t="shared" si="45" ref="O454:O517">IF(N454&lt;$G$1,"accetto","rifiuto")</f>
        <v>accetto</v>
      </c>
      <c r="P454">
        <f aca="true" t="shared" si="46" ref="P454:P517">(L454-$C$1)/(M454/10)^0.5</f>
        <v>0.9129401229273444</v>
      </c>
      <c r="Q454" t="str">
        <f aca="true" t="shared" si="47" ref="Q454:Q517">IF(P454&lt;$G$2,"accetto","rifiuto")</f>
        <v>accetto</v>
      </c>
    </row>
    <row r="455" spans="1:17" ht="12.75">
      <c r="A455" t="s">
        <v>493</v>
      </c>
      <c r="B455">
        <v>3.0486315735777225</v>
      </c>
      <c r="C455">
        <v>2.8432841165363243</v>
      </c>
      <c r="D455">
        <v>2.251133284515845</v>
      </c>
      <c r="E455">
        <v>3.4838120996914768</v>
      </c>
      <c r="F455">
        <v>2.9164185937065668</v>
      </c>
      <c r="G455">
        <v>2.9367288136074876</v>
      </c>
      <c r="H455">
        <v>2.387638220217241</v>
      </c>
      <c r="I455">
        <v>2.7172240922607216</v>
      </c>
      <c r="J455">
        <v>1.8142726333439896</v>
      </c>
      <c r="K455">
        <v>2.9825029767334854</v>
      </c>
      <c r="L455">
        <f t="shared" si="42"/>
        <v>2.738164640419086</v>
      </c>
      <c r="M455" s="11">
        <f t="shared" si="43"/>
        <v>0.22315740443109494</v>
      </c>
      <c r="N455">
        <f t="shared" si="44"/>
        <v>1.0651046516277407</v>
      </c>
      <c r="O455" t="str">
        <f t="shared" si="45"/>
        <v>accetto</v>
      </c>
      <c r="P455">
        <f t="shared" si="46"/>
        <v>1.5943058249239037</v>
      </c>
      <c r="Q455" t="str">
        <f t="shared" si="47"/>
        <v>accetto</v>
      </c>
    </row>
    <row r="456" spans="1:17" ht="12.75">
      <c r="A456" t="s">
        <v>494</v>
      </c>
      <c r="B456">
        <v>2.0994967727529</v>
      </c>
      <c r="C456">
        <v>2.3718321824696886</v>
      </c>
      <c r="D456">
        <v>2.3560173019586728</v>
      </c>
      <c r="E456">
        <v>2.9930708829601826</v>
      </c>
      <c r="F456">
        <v>2.688981109645283</v>
      </c>
      <c r="G456">
        <v>2.654325515743494</v>
      </c>
      <c r="H456">
        <v>1.9868632789655294</v>
      </c>
      <c r="I456">
        <v>2.5292992909055556</v>
      </c>
      <c r="J456">
        <v>2.5000273321779787</v>
      </c>
      <c r="K456">
        <v>1.215747776641365</v>
      </c>
      <c r="L456">
        <f t="shared" si="42"/>
        <v>2.339566144422065</v>
      </c>
      <c r="M456" s="11">
        <f t="shared" si="43"/>
        <v>0.23958791764118736</v>
      </c>
      <c r="N456">
        <f t="shared" si="44"/>
        <v>-0.7174820139292929</v>
      </c>
      <c r="O456" t="str">
        <f t="shared" si="45"/>
        <v>accetto</v>
      </c>
      <c r="P456">
        <f t="shared" si="46"/>
        <v>-1.0364862955695917</v>
      </c>
      <c r="Q456" t="str">
        <f t="shared" si="47"/>
        <v>accetto</v>
      </c>
    </row>
    <row r="457" spans="1:17" ht="12.75">
      <c r="A457" t="s">
        <v>495</v>
      </c>
      <c r="B457">
        <v>2.573399760074153</v>
      </c>
      <c r="C457">
        <v>2.4851505884817016</v>
      </c>
      <c r="D457">
        <v>2.17558312514484</v>
      </c>
      <c r="E457">
        <v>0.3871004513348453</v>
      </c>
      <c r="F457">
        <v>2.1029840371079445</v>
      </c>
      <c r="G457">
        <v>2.4118987437236683</v>
      </c>
      <c r="H457">
        <v>2.4166947370713387</v>
      </c>
      <c r="I457">
        <v>3.1097664207277376</v>
      </c>
      <c r="J457">
        <v>2.778967482314556</v>
      </c>
      <c r="K457">
        <v>3.5455876452488155</v>
      </c>
      <c r="L457">
        <f t="shared" si="42"/>
        <v>2.39871329912296</v>
      </c>
      <c r="M457" s="11">
        <f t="shared" si="43"/>
        <v>0.6875359582676926</v>
      </c>
      <c r="N457">
        <f t="shared" si="44"/>
        <v>-0.4529678967554978</v>
      </c>
      <c r="O457" t="str">
        <f t="shared" si="45"/>
        <v>accetto</v>
      </c>
      <c r="P457">
        <f t="shared" si="46"/>
        <v>-0.38628221858269945</v>
      </c>
      <c r="Q457" t="str">
        <f t="shared" si="47"/>
        <v>accetto</v>
      </c>
    </row>
    <row r="458" spans="1:17" ht="12.75">
      <c r="A458" t="s">
        <v>496</v>
      </c>
      <c r="B458">
        <v>2.5527623579250758</v>
      </c>
      <c r="C458">
        <v>2.0672576649394614</v>
      </c>
      <c r="D458">
        <v>2.4004931866306833</v>
      </c>
      <c r="E458">
        <v>1.9122970780017567</v>
      </c>
      <c r="F458">
        <v>1.8702987748747546</v>
      </c>
      <c r="G458">
        <v>2.7749962776317716</v>
      </c>
      <c r="H458">
        <v>3.4938783800635065</v>
      </c>
      <c r="I458">
        <v>3.391236405102518</v>
      </c>
      <c r="J458">
        <v>3.1144080676585872</v>
      </c>
      <c r="K458">
        <v>2.487584760096979</v>
      </c>
      <c r="L458">
        <f t="shared" si="42"/>
        <v>2.6065212952925094</v>
      </c>
      <c r="M458" s="11">
        <f t="shared" si="43"/>
        <v>0.3404192026056465</v>
      </c>
      <c r="N458">
        <f t="shared" si="44"/>
        <v>0.47637771465075884</v>
      </c>
      <c r="O458" t="str">
        <f t="shared" si="45"/>
        <v>accetto</v>
      </c>
      <c r="P458">
        <f t="shared" si="46"/>
        <v>0.5773370300084587</v>
      </c>
      <c r="Q458" t="str">
        <f t="shared" si="47"/>
        <v>accetto</v>
      </c>
    </row>
    <row r="459" spans="1:17" ht="12.75">
      <c r="A459" t="s">
        <v>497</v>
      </c>
      <c r="B459">
        <v>3.268804325509791</v>
      </c>
      <c r="C459">
        <v>3.554218182389377</v>
      </c>
      <c r="D459">
        <v>2.2092402906628195</v>
      </c>
      <c r="E459">
        <v>2.1524504559238267</v>
      </c>
      <c r="F459">
        <v>1.7368373575800433</v>
      </c>
      <c r="G459">
        <v>3.5633471298342556</v>
      </c>
      <c r="H459">
        <v>2.868270550534362</v>
      </c>
      <c r="I459">
        <v>2.527946348095611</v>
      </c>
      <c r="J459">
        <v>2.6482931432860823</v>
      </c>
      <c r="K459">
        <v>3.0020776394917448</v>
      </c>
      <c r="L459">
        <f t="shared" si="42"/>
        <v>2.7531485423307913</v>
      </c>
      <c r="M459" s="11">
        <f t="shared" si="43"/>
        <v>0.37672527364671915</v>
      </c>
      <c r="N459">
        <f t="shared" si="44"/>
        <v>1.1321146981132648</v>
      </c>
      <c r="O459" t="str">
        <f t="shared" si="45"/>
        <v>accetto</v>
      </c>
      <c r="P459">
        <f t="shared" si="46"/>
        <v>1.3042566282373516</v>
      </c>
      <c r="Q459" t="str">
        <f t="shared" si="47"/>
        <v>accetto</v>
      </c>
    </row>
    <row r="460" spans="1:17" ht="12.75">
      <c r="A460" t="s">
        <v>498</v>
      </c>
      <c r="B460">
        <v>3.050534375497591</v>
      </c>
      <c r="C460">
        <v>2.44702059242627</v>
      </c>
      <c r="D460">
        <v>2.3345197400908546</v>
      </c>
      <c r="E460">
        <v>2.1862442823316997</v>
      </c>
      <c r="F460">
        <v>2.7657427276108137</v>
      </c>
      <c r="G460">
        <v>1.6204907070255103</v>
      </c>
      <c r="H460">
        <v>0.8808803631472983</v>
      </c>
      <c r="I460">
        <v>2.2506155809094253</v>
      </c>
      <c r="J460">
        <v>3.2608426228421195</v>
      </c>
      <c r="K460">
        <v>4.2217857284413185</v>
      </c>
      <c r="L460">
        <f t="shared" si="42"/>
        <v>2.50186767203229</v>
      </c>
      <c r="M460" s="11">
        <f t="shared" si="43"/>
        <v>0.8336678636737216</v>
      </c>
      <c r="N460">
        <f t="shared" si="44"/>
        <v>0.0083524832477517</v>
      </c>
      <c r="O460" t="str">
        <f t="shared" si="45"/>
        <v>accetto</v>
      </c>
      <c r="P460">
        <f t="shared" si="46"/>
        <v>0.006468507486671775</v>
      </c>
      <c r="Q460" t="str">
        <f t="shared" si="47"/>
        <v>accetto</v>
      </c>
    </row>
    <row r="461" spans="1:17" ht="12.75">
      <c r="A461" t="s">
        <v>499</v>
      </c>
      <c r="B461">
        <v>2.311691744265545</v>
      </c>
      <c r="C461">
        <v>2.0293093474788293</v>
      </c>
      <c r="D461">
        <v>2.609130955568162</v>
      </c>
      <c r="E461">
        <v>2.0387196555793707</v>
      </c>
      <c r="F461">
        <v>0.6555088701861678</v>
      </c>
      <c r="G461">
        <v>2.794943944230681</v>
      </c>
      <c r="H461">
        <v>2.0883323819361976</v>
      </c>
      <c r="I461">
        <v>2.107030807223964</v>
      </c>
      <c r="J461">
        <v>2.057890766768651</v>
      </c>
      <c r="K461">
        <v>1.20345151210131</v>
      </c>
      <c r="L461">
        <f t="shared" si="42"/>
        <v>1.9896009985338878</v>
      </c>
      <c r="M461" s="11">
        <f t="shared" si="43"/>
        <v>0.39624004802210777</v>
      </c>
      <c r="N461">
        <f t="shared" si="44"/>
        <v>-2.282573725852483</v>
      </c>
      <c r="O461" t="str">
        <f t="shared" si="45"/>
        <v>accetto</v>
      </c>
      <c r="P461">
        <f t="shared" si="46"/>
        <v>-2.5640744567278184</v>
      </c>
      <c r="Q461" t="str">
        <f t="shared" si="47"/>
        <v>accetto</v>
      </c>
    </row>
    <row r="462" spans="1:17" ht="12.75">
      <c r="A462" t="s">
        <v>500</v>
      </c>
      <c r="B462">
        <v>0.9180135385940957</v>
      </c>
      <c r="C462">
        <v>2.6904948299727494</v>
      </c>
      <c r="D462">
        <v>2.682877191192574</v>
      </c>
      <c r="E462">
        <v>2.8178796609927304</v>
      </c>
      <c r="F462">
        <v>2.7113910839250366</v>
      </c>
      <c r="G462">
        <v>3.1050717172161058</v>
      </c>
      <c r="H462">
        <v>1.9254904810895823</v>
      </c>
      <c r="I462">
        <v>2.5841228166052588</v>
      </c>
      <c r="J462">
        <v>1.3015097200377568</v>
      </c>
      <c r="K462">
        <v>4.235754079163598</v>
      </c>
      <c r="L462">
        <f t="shared" si="42"/>
        <v>2.497260511878949</v>
      </c>
      <c r="M462" s="11">
        <f t="shared" si="43"/>
        <v>0.8745047695249752</v>
      </c>
      <c r="N462">
        <f t="shared" si="44"/>
        <v>-0.012251363324447227</v>
      </c>
      <c r="O462" t="str">
        <f t="shared" si="45"/>
        <v>accetto</v>
      </c>
      <c r="P462">
        <f t="shared" si="46"/>
        <v>-0.009263782083150143</v>
      </c>
      <c r="Q462" t="str">
        <f t="shared" si="47"/>
        <v>accetto</v>
      </c>
    </row>
    <row r="463" spans="1:17" ht="12.75">
      <c r="A463" t="s">
        <v>501</v>
      </c>
      <c r="B463">
        <v>2.2630686035290637</v>
      </c>
      <c r="C463">
        <v>2.4206144929485163</v>
      </c>
      <c r="D463">
        <v>2.3857756126767526</v>
      </c>
      <c r="E463">
        <v>2.7292783866369064</v>
      </c>
      <c r="F463">
        <v>2.670766624685257</v>
      </c>
      <c r="G463">
        <v>2.957740023484803</v>
      </c>
      <c r="H463">
        <v>2.7155238700129303</v>
      </c>
      <c r="I463">
        <v>1.708124100725854</v>
      </c>
      <c r="J463">
        <v>2.2651273596409283</v>
      </c>
      <c r="K463">
        <v>1.8818747561363125</v>
      </c>
      <c r="L463">
        <f t="shared" si="42"/>
        <v>2.3997893830477324</v>
      </c>
      <c r="M463" s="11">
        <f t="shared" si="43"/>
        <v>0.15300908655508672</v>
      </c>
      <c r="N463">
        <f t="shared" si="44"/>
        <v>-0.4481555031449264</v>
      </c>
      <c r="O463" t="str">
        <f t="shared" si="45"/>
        <v>accetto</v>
      </c>
      <c r="P463">
        <f t="shared" si="46"/>
        <v>-0.8101307644215051</v>
      </c>
      <c r="Q463" t="str">
        <f t="shared" si="47"/>
        <v>accetto</v>
      </c>
    </row>
    <row r="464" spans="1:17" ht="12.75">
      <c r="A464" t="s">
        <v>502</v>
      </c>
      <c r="B464">
        <v>1.314500543453505</v>
      </c>
      <c r="C464">
        <v>1.9871446396211923</v>
      </c>
      <c r="D464">
        <v>3.0247496811250585</v>
      </c>
      <c r="E464">
        <v>2.0788111373485663</v>
      </c>
      <c r="F464">
        <v>2.832611704923238</v>
      </c>
      <c r="G464">
        <v>2.341683182384031</v>
      </c>
      <c r="H464">
        <v>3.0168032523215516</v>
      </c>
      <c r="I464">
        <v>2.316675043421128</v>
      </c>
      <c r="J464">
        <v>3.35867091892851</v>
      </c>
      <c r="K464">
        <v>2.2244787837735203</v>
      </c>
      <c r="L464">
        <f t="shared" si="42"/>
        <v>2.44961288873003</v>
      </c>
      <c r="M464" s="11">
        <f t="shared" si="43"/>
        <v>0.3717132608992968</v>
      </c>
      <c r="N464">
        <f t="shared" si="44"/>
        <v>-0.22533801197899675</v>
      </c>
      <c r="O464" t="str">
        <f t="shared" si="45"/>
        <v>accetto</v>
      </c>
      <c r="P464">
        <f t="shared" si="46"/>
        <v>-0.2613457447139372</v>
      </c>
      <c r="Q464" t="str">
        <f t="shared" si="47"/>
        <v>accetto</v>
      </c>
    </row>
    <row r="465" spans="1:17" ht="12.75">
      <c r="A465" t="s">
        <v>503</v>
      </c>
      <c r="B465">
        <v>2.4273068571153544</v>
      </c>
      <c r="C465">
        <v>2.1182177068931196</v>
      </c>
      <c r="D465">
        <v>3.2250519396666277</v>
      </c>
      <c r="E465">
        <v>3.160036727131228</v>
      </c>
      <c r="F465">
        <v>1.29440013821295</v>
      </c>
      <c r="G465">
        <v>2.0396553807313467</v>
      </c>
      <c r="H465">
        <v>2.544628623313656</v>
      </c>
      <c r="I465">
        <v>3.5426904343830756</v>
      </c>
      <c r="J465">
        <v>3.0937610188584586</v>
      </c>
      <c r="K465">
        <v>2.169501715544584</v>
      </c>
      <c r="L465">
        <f t="shared" si="42"/>
        <v>2.56152505418504</v>
      </c>
      <c r="M465" s="11">
        <f t="shared" si="43"/>
        <v>0.47676688895014746</v>
      </c>
      <c r="N465">
        <f t="shared" si="44"/>
        <v>0.275148406954215</v>
      </c>
      <c r="O465" t="str">
        <f t="shared" si="45"/>
        <v>accetto</v>
      </c>
      <c r="P465">
        <f t="shared" si="46"/>
        <v>0.2817727312482223</v>
      </c>
      <c r="Q465" t="str">
        <f t="shared" si="47"/>
        <v>accetto</v>
      </c>
    </row>
    <row r="466" spans="1:17" ht="12.75">
      <c r="A466" t="s">
        <v>504</v>
      </c>
      <c r="B466">
        <v>2.9302663612907054</v>
      </c>
      <c r="C466">
        <v>0.9686263011099072</v>
      </c>
      <c r="D466">
        <v>3.2309331812575692</v>
      </c>
      <c r="E466">
        <v>1.4809470762429555</v>
      </c>
      <c r="F466">
        <v>2.0971445976715586</v>
      </c>
      <c r="G466">
        <v>2.104755805351033</v>
      </c>
      <c r="H466">
        <v>0.7864846670599945</v>
      </c>
      <c r="I466">
        <v>2.0706444433460547</v>
      </c>
      <c r="J466">
        <v>3.2842261049904664</v>
      </c>
      <c r="K466">
        <v>2.420505968124189</v>
      </c>
      <c r="L466">
        <f t="shared" si="42"/>
        <v>2.1374534506444434</v>
      </c>
      <c r="M466" s="11">
        <f t="shared" si="43"/>
        <v>0.7609875603763301</v>
      </c>
      <c r="N466">
        <f t="shared" si="44"/>
        <v>-1.6213574587340145</v>
      </c>
      <c r="O466" t="str">
        <f t="shared" si="45"/>
        <v>accetto</v>
      </c>
      <c r="P466">
        <f t="shared" si="46"/>
        <v>-1.314240956281478</v>
      </c>
      <c r="Q466" t="str">
        <f t="shared" si="47"/>
        <v>accetto</v>
      </c>
    </row>
    <row r="467" spans="1:17" ht="12.75">
      <c r="A467" t="s">
        <v>505</v>
      </c>
      <c r="B467">
        <v>2.452823053033626</v>
      </c>
      <c r="C467">
        <v>3.2581463838732816</v>
      </c>
      <c r="D467">
        <v>2.505382027399037</v>
      </c>
      <c r="E467">
        <v>2.1709495170898663</v>
      </c>
      <c r="F467">
        <v>2.7924671665732603</v>
      </c>
      <c r="G467">
        <v>2.7004984071129456</v>
      </c>
      <c r="H467">
        <v>2.1311088482480045</v>
      </c>
      <c r="I467">
        <v>2.968598937018214</v>
      </c>
      <c r="J467">
        <v>3.62549728700742</v>
      </c>
      <c r="K467">
        <v>1.142780508089345</v>
      </c>
      <c r="L467">
        <f t="shared" si="42"/>
        <v>2.5748252135445</v>
      </c>
      <c r="M467" s="11">
        <f t="shared" si="43"/>
        <v>0.46883531745385987</v>
      </c>
      <c r="N467">
        <f t="shared" si="44"/>
        <v>0.33462852783288</v>
      </c>
      <c r="O467" t="str">
        <f t="shared" si="45"/>
        <v>accetto</v>
      </c>
      <c r="P467">
        <f t="shared" si="46"/>
        <v>0.3455714100632253</v>
      </c>
      <c r="Q467" t="str">
        <f t="shared" si="47"/>
        <v>accetto</v>
      </c>
    </row>
    <row r="468" spans="1:17" ht="12.75">
      <c r="A468" t="s">
        <v>506</v>
      </c>
      <c r="B468">
        <v>2.338408948239703</v>
      </c>
      <c r="C468">
        <v>3.3205762939269334</v>
      </c>
      <c r="D468">
        <v>2.688700552877208</v>
      </c>
      <c r="E468">
        <v>2.7027517040210114</v>
      </c>
      <c r="F468">
        <v>3.0065424311533206</v>
      </c>
      <c r="G468">
        <v>1.2955545207887553</v>
      </c>
      <c r="H468">
        <v>2.9781426904582986</v>
      </c>
      <c r="I468">
        <v>2.013735633244096</v>
      </c>
      <c r="J468">
        <v>2.731160287479497</v>
      </c>
      <c r="K468">
        <v>2.0123642010196363</v>
      </c>
      <c r="L468">
        <f t="shared" si="42"/>
        <v>2.508793726320846</v>
      </c>
      <c r="M468" s="11">
        <f t="shared" si="43"/>
        <v>0.359885704755396</v>
      </c>
      <c r="N468">
        <f t="shared" si="44"/>
        <v>0.039326739657881395</v>
      </c>
      <c r="O468" t="str">
        <f t="shared" si="45"/>
        <v>accetto</v>
      </c>
      <c r="P468">
        <f t="shared" si="46"/>
        <v>0.04635436619036373</v>
      </c>
      <c r="Q468" t="str">
        <f t="shared" si="47"/>
        <v>accetto</v>
      </c>
    </row>
    <row r="469" spans="1:17" ht="12.75">
      <c r="A469" t="s">
        <v>507</v>
      </c>
      <c r="B469">
        <v>2.4929949235615823</v>
      </c>
      <c r="C469">
        <v>2.988459783757662</v>
      </c>
      <c r="D469">
        <v>2.4817959655786126</v>
      </c>
      <c r="E469">
        <v>2.6995409769961043</v>
      </c>
      <c r="F469">
        <v>1.8766269779644063</v>
      </c>
      <c r="G469">
        <v>2.277893898419734</v>
      </c>
      <c r="H469">
        <v>2.142220182483925</v>
      </c>
      <c r="I469">
        <v>3.0149687808466297</v>
      </c>
      <c r="J469">
        <v>3.685939986944504</v>
      </c>
      <c r="K469">
        <v>2.0091341806926266</v>
      </c>
      <c r="L469">
        <f t="shared" si="42"/>
        <v>2.5669575657245787</v>
      </c>
      <c r="M469" s="11">
        <f t="shared" si="43"/>
        <v>0.3013871174404841</v>
      </c>
      <c r="N469">
        <f t="shared" si="44"/>
        <v>0.29944333713613575</v>
      </c>
      <c r="O469" t="str">
        <f t="shared" si="45"/>
        <v>accetto</v>
      </c>
      <c r="P469">
        <f t="shared" si="46"/>
        <v>0.38568905425241995</v>
      </c>
      <c r="Q469" t="str">
        <f t="shared" si="47"/>
        <v>accetto</v>
      </c>
    </row>
    <row r="470" spans="1:17" ht="12.75">
      <c r="A470" t="s">
        <v>508</v>
      </c>
      <c r="B470">
        <v>2.8025736413246705</v>
      </c>
      <c r="C470">
        <v>2.4819583508713094</v>
      </c>
      <c r="D470">
        <v>2.203402459001609</v>
      </c>
      <c r="E470">
        <v>2.6174045666198253</v>
      </c>
      <c r="F470">
        <v>3.2980835192256563</v>
      </c>
      <c r="G470">
        <v>2.6323488368734616</v>
      </c>
      <c r="H470">
        <v>2.225178969862327</v>
      </c>
      <c r="I470">
        <v>2.7808397365060955</v>
      </c>
      <c r="J470">
        <v>2.4822292609883334</v>
      </c>
      <c r="K470">
        <v>2.1407442448730762</v>
      </c>
      <c r="L470">
        <f t="shared" si="42"/>
        <v>2.5664763586146364</v>
      </c>
      <c r="M470" s="11">
        <f t="shared" si="43"/>
        <v>0.12085230575728506</v>
      </c>
      <c r="N470">
        <f t="shared" si="44"/>
        <v>0.2972913135179615</v>
      </c>
      <c r="O470" t="str">
        <f t="shared" si="45"/>
        <v>accetto</v>
      </c>
      <c r="P470">
        <f t="shared" si="46"/>
        <v>0.6046996978770492</v>
      </c>
      <c r="Q470" t="str">
        <f t="shared" si="47"/>
        <v>accetto</v>
      </c>
    </row>
    <row r="471" spans="1:17" ht="12.75">
      <c r="A471" t="s">
        <v>509</v>
      </c>
      <c r="B471">
        <v>2.776396649809385</v>
      </c>
      <c r="C471">
        <v>2.4087362499540177</v>
      </c>
      <c r="D471">
        <v>2.3262252279619133</v>
      </c>
      <c r="E471">
        <v>2.4191449864383685</v>
      </c>
      <c r="F471">
        <v>1.945208235838436</v>
      </c>
      <c r="G471">
        <v>2.8752273937175232</v>
      </c>
      <c r="H471">
        <v>3.2883420094390203</v>
      </c>
      <c r="I471">
        <v>1.884249440070107</v>
      </c>
      <c r="J471">
        <v>1.8798907615700955</v>
      </c>
      <c r="K471">
        <v>2.4671812892358957</v>
      </c>
      <c r="L471">
        <f t="shared" si="42"/>
        <v>2.4270602244034762</v>
      </c>
      <c r="M471" s="11">
        <f t="shared" si="43"/>
        <v>0.21145457621252778</v>
      </c>
      <c r="N471">
        <f t="shared" si="44"/>
        <v>-0.3261965929948148</v>
      </c>
      <c r="O471" t="str">
        <f t="shared" si="45"/>
        <v>accetto</v>
      </c>
      <c r="P471">
        <f t="shared" si="46"/>
        <v>-0.5015980952411382</v>
      </c>
      <c r="Q471" t="str">
        <f t="shared" si="47"/>
        <v>accetto</v>
      </c>
    </row>
    <row r="472" spans="1:17" ht="12.75">
      <c r="A472" t="s">
        <v>510</v>
      </c>
      <c r="B472">
        <v>2.7674276759944405</v>
      </c>
      <c r="C472">
        <v>3.1953129222506504</v>
      </c>
      <c r="D472">
        <v>2.101590096031032</v>
      </c>
      <c r="E472">
        <v>1.7259977373487345</v>
      </c>
      <c r="F472">
        <v>2.923322380308946</v>
      </c>
      <c r="G472">
        <v>3.204583353910948</v>
      </c>
      <c r="H472">
        <v>2.426056008029036</v>
      </c>
      <c r="I472">
        <v>2.319806185574862</v>
      </c>
      <c r="J472">
        <v>2.747543516514952</v>
      </c>
      <c r="K472">
        <v>3.440017911693758</v>
      </c>
      <c r="L472">
        <f t="shared" si="42"/>
        <v>2.685165778765736</v>
      </c>
      <c r="M472" s="11">
        <f t="shared" si="43"/>
        <v>0.2920458279450394</v>
      </c>
      <c r="N472">
        <f t="shared" si="44"/>
        <v>0.8280865368537452</v>
      </c>
      <c r="O472" t="str">
        <f t="shared" si="45"/>
        <v>accetto</v>
      </c>
      <c r="P472">
        <f t="shared" si="46"/>
        <v>1.0835157355482725</v>
      </c>
      <c r="Q472" t="str">
        <f t="shared" si="47"/>
        <v>accetto</v>
      </c>
    </row>
    <row r="473" spans="1:17" ht="12.75">
      <c r="A473" t="s">
        <v>511</v>
      </c>
      <c r="B473">
        <v>1.7580889298460534</v>
      </c>
      <c r="C473">
        <v>3.0036106531213136</v>
      </c>
      <c r="D473">
        <v>3.6885960315339616</v>
      </c>
      <c r="E473">
        <v>2.8261605070326823</v>
      </c>
      <c r="F473">
        <v>3.3458119330771297</v>
      </c>
      <c r="G473">
        <v>3.090151563590098</v>
      </c>
      <c r="H473">
        <v>3.6513921139794547</v>
      </c>
      <c r="I473">
        <v>3.223863793812143</v>
      </c>
      <c r="J473">
        <v>2.5491287860290868</v>
      </c>
      <c r="K473">
        <v>2.6408917502669738</v>
      </c>
      <c r="L473">
        <f t="shared" si="42"/>
        <v>2.9777696062288896</v>
      </c>
      <c r="M473" s="11">
        <f t="shared" si="43"/>
        <v>0.33068693014432743</v>
      </c>
      <c r="N473">
        <f t="shared" si="44"/>
        <v>2.1366506342222085</v>
      </c>
      <c r="O473" t="str">
        <f t="shared" si="45"/>
        <v>rifiuto</v>
      </c>
      <c r="P473">
        <f t="shared" si="46"/>
        <v>2.627302039745866</v>
      </c>
      <c r="Q473" t="str">
        <f t="shared" si="47"/>
        <v>rifiuto</v>
      </c>
    </row>
    <row r="474" spans="1:17" ht="12.75">
      <c r="A474" t="s">
        <v>512</v>
      </c>
      <c r="B474">
        <v>3.8606536996849172</v>
      </c>
      <c r="C474">
        <v>1.8119317126888745</v>
      </c>
      <c r="D474">
        <v>3.4686604264402376</v>
      </c>
      <c r="E474">
        <v>3.2039611449181393</v>
      </c>
      <c r="F474">
        <v>2.6441482988843745</v>
      </c>
      <c r="G474">
        <v>1.8826673892976942</v>
      </c>
      <c r="H474">
        <v>1.9314151326102547</v>
      </c>
      <c r="I474">
        <v>1.388114137625962</v>
      </c>
      <c r="J474">
        <v>3.515853451158364</v>
      </c>
      <c r="K474">
        <v>1.9680997387831667</v>
      </c>
      <c r="L474">
        <f t="shared" si="42"/>
        <v>2.5675505132091985</v>
      </c>
      <c r="M474" s="11">
        <f t="shared" si="43"/>
        <v>0.7765981538021818</v>
      </c>
      <c r="N474">
        <f t="shared" si="44"/>
        <v>0.30209507890153053</v>
      </c>
      <c r="O474" t="str">
        <f t="shared" si="45"/>
        <v>accetto</v>
      </c>
      <c r="P474">
        <f t="shared" si="46"/>
        <v>0.24239880585225587</v>
      </c>
      <c r="Q474" t="str">
        <f t="shared" si="47"/>
        <v>accetto</v>
      </c>
    </row>
    <row r="475" spans="1:17" ht="12.75">
      <c r="A475" t="s">
        <v>513</v>
      </c>
      <c r="B475">
        <v>2.951752668732297</v>
      </c>
      <c r="C475">
        <v>1.5461938084035864</v>
      </c>
      <c r="D475">
        <v>2.428992609386569</v>
      </c>
      <c r="E475">
        <v>2.177805070436989</v>
      </c>
      <c r="F475">
        <v>2.6171851053084083</v>
      </c>
      <c r="G475">
        <v>2.5548781900556605</v>
      </c>
      <c r="H475">
        <v>2.4790900799587234</v>
      </c>
      <c r="I475">
        <v>3.081080496051527</v>
      </c>
      <c r="J475">
        <v>2.7424886713640717</v>
      </c>
      <c r="K475">
        <v>2.4333946978163112</v>
      </c>
      <c r="L475">
        <f t="shared" si="42"/>
        <v>2.5012861397514143</v>
      </c>
      <c r="M475" s="11">
        <f t="shared" si="43"/>
        <v>0.1823038399726771</v>
      </c>
      <c r="N475">
        <f t="shared" si="44"/>
        <v>0.005751791825454287</v>
      </c>
      <c r="O475" t="str">
        <f t="shared" si="45"/>
        <v>accetto</v>
      </c>
      <c r="P475">
        <f t="shared" si="46"/>
        <v>0.009525554214296877</v>
      </c>
      <c r="Q475" t="str">
        <f t="shared" si="47"/>
        <v>accetto</v>
      </c>
    </row>
    <row r="476" spans="1:17" ht="12.75">
      <c r="A476" t="s">
        <v>514</v>
      </c>
      <c r="B476">
        <v>2.619214921467119</v>
      </c>
      <c r="C476">
        <v>1.5448464928067551</v>
      </c>
      <c r="D476">
        <v>2.8924016481391845</v>
      </c>
      <c r="E476">
        <v>2.8954339121196426</v>
      </c>
      <c r="F476">
        <v>2.173658618260106</v>
      </c>
      <c r="G476">
        <v>2.487098408106476</v>
      </c>
      <c r="H476">
        <v>3.6109533527724125</v>
      </c>
      <c r="I476">
        <v>2.167872235404502</v>
      </c>
      <c r="J476">
        <v>2.8539734097887504</v>
      </c>
      <c r="K476">
        <v>2.5412691770850415</v>
      </c>
      <c r="L476">
        <f t="shared" si="42"/>
        <v>2.578672217594999</v>
      </c>
      <c r="M476" s="11">
        <f t="shared" si="43"/>
        <v>0.30590843847587873</v>
      </c>
      <c r="N476">
        <f t="shared" si="44"/>
        <v>0.3518328529661455</v>
      </c>
      <c r="O476" t="str">
        <f t="shared" si="45"/>
        <v>accetto</v>
      </c>
      <c r="P476">
        <f t="shared" si="46"/>
        <v>0.44980643431101097</v>
      </c>
      <c r="Q476" t="str">
        <f t="shared" si="47"/>
        <v>accetto</v>
      </c>
    </row>
    <row r="477" spans="1:17" ht="12.75">
      <c r="A477" t="s">
        <v>515</v>
      </c>
      <c r="B477">
        <v>2.119031241131779</v>
      </c>
      <c r="C477">
        <v>2.211711441107127</v>
      </c>
      <c r="D477">
        <v>1.7055870314993626</v>
      </c>
      <c r="E477">
        <v>2.378206207151834</v>
      </c>
      <c r="F477">
        <v>2.7953571424507118</v>
      </c>
      <c r="G477">
        <v>2.79641988184153</v>
      </c>
      <c r="H477">
        <v>3.1272123891540105</v>
      </c>
      <c r="I477">
        <v>2.9319609563253834</v>
      </c>
      <c r="J477">
        <v>3.459886797309082</v>
      </c>
      <c r="K477">
        <v>3.7123653797243605</v>
      </c>
      <c r="L477">
        <f t="shared" si="42"/>
        <v>2.723773846769518</v>
      </c>
      <c r="M477" s="11">
        <f t="shared" si="43"/>
        <v>0.3910805055986752</v>
      </c>
      <c r="N477">
        <f t="shared" si="44"/>
        <v>1.0007470659265283</v>
      </c>
      <c r="O477" t="str">
        <f t="shared" si="45"/>
        <v>accetto</v>
      </c>
      <c r="P477">
        <f t="shared" si="46"/>
        <v>1.1315564999207732</v>
      </c>
      <c r="Q477" t="str">
        <f t="shared" si="47"/>
        <v>accetto</v>
      </c>
    </row>
    <row r="478" spans="1:17" ht="12.75">
      <c r="A478" t="s">
        <v>516</v>
      </c>
      <c r="B478">
        <v>2.235823245409847</v>
      </c>
      <c r="C478">
        <v>1.7226407027828827</v>
      </c>
      <c r="D478">
        <v>2.8245969456747844</v>
      </c>
      <c r="E478">
        <v>2.452172707975251</v>
      </c>
      <c r="F478">
        <v>1.5919961075951505</v>
      </c>
      <c r="G478">
        <v>3.2515480745541936</v>
      </c>
      <c r="H478">
        <v>1.719365664750967</v>
      </c>
      <c r="I478">
        <v>3.056338443880122</v>
      </c>
      <c r="J478">
        <v>2.4782789573828268</v>
      </c>
      <c r="K478">
        <v>2.6702649988305893</v>
      </c>
      <c r="L478">
        <f t="shared" si="42"/>
        <v>2.4003025848836614</v>
      </c>
      <c r="M478" s="11">
        <f t="shared" si="43"/>
        <v>0.3355546328718886</v>
      </c>
      <c r="N478">
        <f t="shared" si="44"/>
        <v>-0.4458603947622963</v>
      </c>
      <c r="O478" t="str">
        <f t="shared" si="45"/>
        <v>accetto</v>
      </c>
      <c r="P478">
        <f t="shared" si="46"/>
        <v>-0.5442548134956261</v>
      </c>
      <c r="Q478" t="str">
        <f t="shared" si="47"/>
        <v>accetto</v>
      </c>
    </row>
    <row r="479" spans="1:17" ht="12.75">
      <c r="A479" t="s">
        <v>517</v>
      </c>
      <c r="B479">
        <v>2.678238759812075</v>
      </c>
      <c r="C479">
        <v>1.8160009916573472</v>
      </c>
      <c r="D479">
        <v>2.578459428550559</v>
      </c>
      <c r="E479">
        <v>1.9419637455348493</v>
      </c>
      <c r="F479">
        <v>1.8285882635041162</v>
      </c>
      <c r="G479">
        <v>3.0027738061426135</v>
      </c>
      <c r="H479">
        <v>1.0444939960780175</v>
      </c>
      <c r="I479">
        <v>2.393386820356227</v>
      </c>
      <c r="J479">
        <v>2.0125016657971173</v>
      </c>
      <c r="K479">
        <v>1.8415501469667106</v>
      </c>
      <c r="L479">
        <f t="shared" si="42"/>
        <v>2.1137957624399633</v>
      </c>
      <c r="M479" s="11">
        <f t="shared" si="43"/>
        <v>0.31447745149223827</v>
      </c>
      <c r="N479">
        <f t="shared" si="44"/>
        <v>-1.7271578567654393</v>
      </c>
      <c r="O479" t="str">
        <f t="shared" si="45"/>
        <v>accetto</v>
      </c>
      <c r="P479">
        <f t="shared" si="46"/>
        <v>-2.17782149032914</v>
      </c>
      <c r="Q479" t="str">
        <f t="shared" si="47"/>
        <v>accetto</v>
      </c>
    </row>
    <row r="480" spans="1:17" ht="12.75">
      <c r="A480" t="s">
        <v>518</v>
      </c>
      <c r="B480">
        <v>1.9354410016489965</v>
      </c>
      <c r="C480">
        <v>2.5323315548860137</v>
      </c>
      <c r="D480">
        <v>1.782049603282303</v>
      </c>
      <c r="E480">
        <v>2.8311622956027804</v>
      </c>
      <c r="F480">
        <v>0.25024662842042744</v>
      </c>
      <c r="G480">
        <v>2.0066533835972677</v>
      </c>
      <c r="H480">
        <v>2.933591240353053</v>
      </c>
      <c r="I480">
        <v>2.785352761422928</v>
      </c>
      <c r="J480">
        <v>1.6820684962362975</v>
      </c>
      <c r="K480">
        <v>2.004443496618933</v>
      </c>
      <c r="L480">
        <f t="shared" si="42"/>
        <v>2.0743340462069</v>
      </c>
      <c r="M480" s="11">
        <f t="shared" si="43"/>
        <v>0.6246416955505809</v>
      </c>
      <c r="N480">
        <f t="shared" si="44"/>
        <v>-1.9036360167773123</v>
      </c>
      <c r="O480" t="str">
        <f t="shared" si="45"/>
        <v>accetto</v>
      </c>
      <c r="P480">
        <f t="shared" si="46"/>
        <v>-1.7031520827372346</v>
      </c>
      <c r="Q480" t="str">
        <f t="shared" si="47"/>
        <v>accetto</v>
      </c>
    </row>
    <row r="481" spans="1:17" ht="12.75">
      <c r="A481" t="s">
        <v>519</v>
      </c>
      <c r="B481">
        <v>1.3570776456435851</v>
      </c>
      <c r="C481">
        <v>2.4227914205357592</v>
      </c>
      <c r="D481">
        <v>1.985243445476499</v>
      </c>
      <c r="E481">
        <v>3.6131913758163137</v>
      </c>
      <c r="F481">
        <v>1.8870099900459536</v>
      </c>
      <c r="G481">
        <v>2.1717325036001967</v>
      </c>
      <c r="H481">
        <v>2.989834431532472</v>
      </c>
      <c r="I481">
        <v>1.6453838900633855</v>
      </c>
      <c r="J481">
        <v>1.9069319322420597</v>
      </c>
      <c r="K481">
        <v>2.5445209023769166</v>
      </c>
      <c r="L481">
        <f t="shared" si="42"/>
        <v>2.252371753733314</v>
      </c>
      <c r="M481" s="11">
        <f t="shared" si="43"/>
        <v>0.44563768331918474</v>
      </c>
      <c r="N481">
        <f t="shared" si="44"/>
        <v>-1.1074271836027363</v>
      </c>
      <c r="O481" t="str">
        <f t="shared" si="45"/>
        <v>accetto</v>
      </c>
      <c r="P481">
        <f t="shared" si="46"/>
        <v>-1.1730302937736292</v>
      </c>
      <c r="Q481" t="str">
        <f t="shared" si="47"/>
        <v>accetto</v>
      </c>
    </row>
    <row r="482" spans="1:17" ht="12.75">
      <c r="A482" t="s">
        <v>520</v>
      </c>
      <c r="B482">
        <v>1.549007414960215</v>
      </c>
      <c r="C482">
        <v>2.3141009953656067</v>
      </c>
      <c r="D482">
        <v>1.747594981277416</v>
      </c>
      <c r="E482">
        <v>2.3101780239380787</v>
      </c>
      <c r="F482">
        <v>1.8318922414891858</v>
      </c>
      <c r="G482">
        <v>2.926303195483797</v>
      </c>
      <c r="H482">
        <v>2.434209839830146</v>
      </c>
      <c r="I482">
        <v>2.2442158318244765</v>
      </c>
      <c r="J482">
        <v>3.6690615631550827</v>
      </c>
      <c r="K482">
        <v>1.3769915489638151</v>
      </c>
      <c r="L482">
        <f t="shared" si="42"/>
        <v>2.240355563628782</v>
      </c>
      <c r="M482" s="11">
        <f t="shared" si="43"/>
        <v>0.465849766111798</v>
      </c>
      <c r="N482">
        <f t="shared" si="44"/>
        <v>-1.1611652194113247</v>
      </c>
      <c r="O482" t="str">
        <f t="shared" si="45"/>
        <v>accetto</v>
      </c>
      <c r="P482">
        <f t="shared" si="46"/>
        <v>-1.2029735544324973</v>
      </c>
      <c r="Q482" t="str">
        <f t="shared" si="47"/>
        <v>accetto</v>
      </c>
    </row>
    <row r="483" spans="1:17" ht="12.75">
      <c r="A483" t="s">
        <v>521</v>
      </c>
      <c r="B483">
        <v>2.3845697812953404</v>
      </c>
      <c r="C483">
        <v>2.861041993346589</v>
      </c>
      <c r="D483">
        <v>3.0412784138138704</v>
      </c>
      <c r="E483">
        <v>2.084739004419589</v>
      </c>
      <c r="F483">
        <v>1.0163707927131327</v>
      </c>
      <c r="G483">
        <v>1.6447102322649698</v>
      </c>
      <c r="H483">
        <v>2.0810057504627366</v>
      </c>
      <c r="I483">
        <v>3.0170862207523896</v>
      </c>
      <c r="J483">
        <v>3.2691950148773685</v>
      </c>
      <c r="K483">
        <v>3.22012732430494</v>
      </c>
      <c r="L483">
        <f t="shared" si="42"/>
        <v>2.4620124528250926</v>
      </c>
      <c r="M483" s="11">
        <f t="shared" si="43"/>
        <v>0.5645026467916112</v>
      </c>
      <c r="N483">
        <f t="shared" si="44"/>
        <v>-0.16988547556314598</v>
      </c>
      <c r="O483" t="str">
        <f t="shared" si="45"/>
        <v>accetto</v>
      </c>
      <c r="P483">
        <f t="shared" si="46"/>
        <v>-0.15988519875588056</v>
      </c>
      <c r="Q483" t="str">
        <f t="shared" si="47"/>
        <v>accetto</v>
      </c>
    </row>
    <row r="484" spans="1:17" ht="12.75">
      <c r="A484" t="s">
        <v>522</v>
      </c>
      <c r="B484">
        <v>2.8633861295520546</v>
      </c>
      <c r="C484">
        <v>2.3802368271981322</v>
      </c>
      <c r="D484">
        <v>3.0194215141943914</v>
      </c>
      <c r="E484">
        <v>2.3141564636091516</v>
      </c>
      <c r="F484">
        <v>2.11721606295896</v>
      </c>
      <c r="G484">
        <v>2.865424788474229</v>
      </c>
      <c r="H484">
        <v>2.2857792317665826</v>
      </c>
      <c r="I484">
        <v>2.681590971052401</v>
      </c>
      <c r="J484">
        <v>3.0329067284765188</v>
      </c>
      <c r="K484">
        <v>2.1464558661830324</v>
      </c>
      <c r="L484">
        <f t="shared" si="42"/>
        <v>2.5706574583465454</v>
      </c>
      <c r="M484" s="11">
        <f t="shared" si="43"/>
        <v>0.1298569038385548</v>
      </c>
      <c r="N484">
        <f t="shared" si="44"/>
        <v>0.31598975996047063</v>
      </c>
      <c r="O484" t="str">
        <f t="shared" si="45"/>
        <v>accetto</v>
      </c>
      <c r="P484">
        <f t="shared" si="46"/>
        <v>0.6200482544929699</v>
      </c>
      <c r="Q484" t="str">
        <f t="shared" si="47"/>
        <v>accetto</v>
      </c>
    </row>
    <row r="485" spans="1:17" ht="12.75">
      <c r="A485" t="s">
        <v>523</v>
      </c>
      <c r="B485">
        <v>2.279143139730877</v>
      </c>
      <c r="C485">
        <v>1.8048623252434481</v>
      </c>
      <c r="D485">
        <v>2.158844577795662</v>
      </c>
      <c r="E485">
        <v>2.289061504786787</v>
      </c>
      <c r="F485">
        <v>3.756810716668042</v>
      </c>
      <c r="G485">
        <v>2.1458424999536874</v>
      </c>
      <c r="H485">
        <v>1.9334296749048008</v>
      </c>
      <c r="I485">
        <v>2.6672037948969773</v>
      </c>
      <c r="J485">
        <v>3.522117343241007</v>
      </c>
      <c r="K485">
        <v>2.941188781943538</v>
      </c>
      <c r="L485">
        <f t="shared" si="42"/>
        <v>2.5498504359164826</v>
      </c>
      <c r="M485" s="11">
        <f t="shared" si="43"/>
        <v>0.4401507455766086</v>
      </c>
      <c r="N485">
        <f t="shared" si="44"/>
        <v>0.22293792683450442</v>
      </c>
      <c r="O485" t="str">
        <f t="shared" si="45"/>
        <v>accetto</v>
      </c>
      <c r="P485">
        <f t="shared" si="46"/>
        <v>0.23761192865635175</v>
      </c>
      <c r="Q485" t="str">
        <f t="shared" si="47"/>
        <v>accetto</v>
      </c>
    </row>
    <row r="486" spans="1:17" ht="12.75">
      <c r="A486" t="s">
        <v>524</v>
      </c>
      <c r="B486">
        <v>2.8231547713426153</v>
      </c>
      <c r="C486">
        <v>3.4415903158151195</v>
      </c>
      <c r="D486">
        <v>1.3927477456809356</v>
      </c>
      <c r="E486">
        <v>2.4749227267045626</v>
      </c>
      <c r="F486">
        <v>3.1280146689664434</v>
      </c>
      <c r="G486">
        <v>3.050460417839531</v>
      </c>
      <c r="H486">
        <v>1.9062389811415414</v>
      </c>
      <c r="I486">
        <v>3.604129954928794</v>
      </c>
      <c r="J486">
        <v>2.1464558661830324</v>
      </c>
      <c r="K486">
        <v>1.9224003372028164</v>
      </c>
      <c r="L486">
        <f t="shared" si="42"/>
        <v>2.589011578580539</v>
      </c>
      <c r="M486" s="11">
        <f t="shared" si="43"/>
        <v>0.5406784631274127</v>
      </c>
      <c r="N486">
        <f t="shared" si="44"/>
        <v>0.3980718809812998</v>
      </c>
      <c r="O486" t="str">
        <f t="shared" si="45"/>
        <v>accetto</v>
      </c>
      <c r="P486">
        <f t="shared" si="46"/>
        <v>0.3828044412808766</v>
      </c>
      <c r="Q486" t="str">
        <f t="shared" si="47"/>
        <v>accetto</v>
      </c>
    </row>
    <row r="487" spans="1:17" ht="12.75">
      <c r="A487" t="s">
        <v>525</v>
      </c>
      <c r="B487">
        <v>2.881468776947713</v>
      </c>
      <c r="C487">
        <v>2.5594908970333563</v>
      </c>
      <c r="D487">
        <v>3.29157202976603</v>
      </c>
      <c r="E487">
        <v>2.5675828294902203</v>
      </c>
      <c r="F487">
        <v>2.6844439681008225</v>
      </c>
      <c r="G487">
        <v>2.314492488620772</v>
      </c>
      <c r="H487">
        <v>3.521657519540895</v>
      </c>
      <c r="I487">
        <v>2.472053651904389</v>
      </c>
      <c r="J487">
        <v>2.002643592310278</v>
      </c>
      <c r="K487">
        <v>2.611375409712764</v>
      </c>
      <c r="L487">
        <f t="shared" si="42"/>
        <v>2.690678116342724</v>
      </c>
      <c r="M487" s="11">
        <f t="shared" si="43"/>
        <v>0.19882171657305195</v>
      </c>
      <c r="N487">
        <f t="shared" si="44"/>
        <v>0.852738459927889</v>
      </c>
      <c r="O487" t="str">
        <f t="shared" si="45"/>
        <v>accetto</v>
      </c>
      <c r="P487">
        <f t="shared" si="46"/>
        <v>1.3522872193247841</v>
      </c>
      <c r="Q487" t="str">
        <f t="shared" si="47"/>
        <v>accetto</v>
      </c>
    </row>
    <row r="488" spans="1:17" ht="12.75">
      <c r="A488" t="s">
        <v>526</v>
      </c>
      <c r="B488">
        <v>2.7875835494785406</v>
      </c>
      <c r="C488">
        <v>1.865620149114875</v>
      </c>
      <c r="D488">
        <v>2.8391513304484306</v>
      </c>
      <c r="E488">
        <v>3.3600310967267433</v>
      </c>
      <c r="F488">
        <v>3.208861643652199</v>
      </c>
      <c r="G488">
        <v>3.023468284310411</v>
      </c>
      <c r="H488">
        <v>2.785880111680399</v>
      </c>
      <c r="I488">
        <v>2.234140708688983</v>
      </c>
      <c r="J488">
        <v>2.6388506796820366</v>
      </c>
      <c r="K488">
        <v>2.162365605429386</v>
      </c>
      <c r="L488">
        <f t="shared" si="42"/>
        <v>2.6905953159212004</v>
      </c>
      <c r="M488" s="11">
        <f t="shared" si="43"/>
        <v>0.22652693690075884</v>
      </c>
      <c r="N488">
        <f t="shared" si="44"/>
        <v>0.852368165185704</v>
      </c>
      <c r="O488" t="str">
        <f t="shared" si="45"/>
        <v>accetto</v>
      </c>
      <c r="P488">
        <f t="shared" si="46"/>
        <v>1.2663457493670671</v>
      </c>
      <c r="Q488" t="str">
        <f t="shared" si="47"/>
        <v>accetto</v>
      </c>
    </row>
    <row r="489" spans="1:17" ht="12.75">
      <c r="A489" t="s">
        <v>527</v>
      </c>
      <c r="B489">
        <v>2.141789298736967</v>
      </c>
      <c r="C489">
        <v>3.3945982629938953</v>
      </c>
      <c r="D489">
        <v>2.3441776455683794</v>
      </c>
      <c r="E489">
        <v>2.6719362811252267</v>
      </c>
      <c r="F489">
        <v>2.6233316298032605</v>
      </c>
      <c r="G489">
        <v>2.389281366446312</v>
      </c>
      <c r="H489">
        <v>3.394238121354647</v>
      </c>
      <c r="I489">
        <v>2.566116538530423</v>
      </c>
      <c r="J489">
        <v>2.3675402266394485</v>
      </c>
      <c r="K489">
        <v>2.010098041910169</v>
      </c>
      <c r="L489">
        <f t="shared" si="42"/>
        <v>2.590310741310873</v>
      </c>
      <c r="M489" s="11">
        <f t="shared" si="43"/>
        <v>0.22110615453040972</v>
      </c>
      <c r="N489">
        <f t="shared" si="44"/>
        <v>0.4038819133390201</v>
      </c>
      <c r="O489" t="str">
        <f t="shared" si="45"/>
        <v>accetto</v>
      </c>
      <c r="P489">
        <f t="shared" si="46"/>
        <v>0.6073499379697229</v>
      </c>
      <c r="Q489" t="str">
        <f t="shared" si="47"/>
        <v>accetto</v>
      </c>
    </row>
    <row r="490" spans="1:17" ht="12.75">
      <c r="A490" t="s">
        <v>528</v>
      </c>
      <c r="B490">
        <v>1.6025045261403648</v>
      </c>
      <c r="C490">
        <v>3.0761671351160658</v>
      </c>
      <c r="D490">
        <v>3.135836495193871</v>
      </c>
      <c r="E490">
        <v>2.1396975832340104</v>
      </c>
      <c r="F490">
        <v>1.7187691801609617</v>
      </c>
      <c r="G490">
        <v>2.1781057243947544</v>
      </c>
      <c r="H490">
        <v>2.509060616999932</v>
      </c>
      <c r="I490">
        <v>3.2598779577369896</v>
      </c>
      <c r="J490">
        <v>1.8343392753058652</v>
      </c>
      <c r="K490">
        <v>2.3526466013038316</v>
      </c>
      <c r="L490">
        <f t="shared" si="42"/>
        <v>2.3807005095586646</v>
      </c>
      <c r="M490" s="11">
        <f t="shared" si="43"/>
        <v>0.3650555819572211</v>
      </c>
      <c r="N490">
        <f t="shared" si="44"/>
        <v>-0.5335235406158245</v>
      </c>
      <c r="O490" t="str">
        <f t="shared" si="45"/>
        <v>accetto</v>
      </c>
      <c r="P490">
        <f t="shared" si="46"/>
        <v>-0.6243945331158279</v>
      </c>
      <c r="Q490" t="str">
        <f t="shared" si="47"/>
        <v>accetto</v>
      </c>
    </row>
    <row r="491" spans="1:17" ht="12.75">
      <c r="A491" t="s">
        <v>529</v>
      </c>
      <c r="B491">
        <v>2.829593910919357</v>
      </c>
      <c r="C491">
        <v>2.945138281661457</v>
      </c>
      <c r="D491">
        <v>1.4266621552269498</v>
      </c>
      <c r="E491">
        <v>0.9998428639119084</v>
      </c>
      <c r="F491">
        <v>2.5843406701415006</v>
      </c>
      <c r="G491">
        <v>2.8165636970118157</v>
      </c>
      <c r="H491">
        <v>0.6832912252139067</v>
      </c>
      <c r="I491">
        <v>3.1123597620853616</v>
      </c>
      <c r="J491">
        <v>2.9463264275159418</v>
      </c>
      <c r="K491">
        <v>2.035703469350665</v>
      </c>
      <c r="L491">
        <f t="shared" si="42"/>
        <v>2.2379822463038863</v>
      </c>
      <c r="M491" s="11">
        <f t="shared" si="43"/>
        <v>0.8022547207953363</v>
      </c>
      <c r="N491">
        <f t="shared" si="44"/>
        <v>-1.171779017152614</v>
      </c>
      <c r="O491" t="str">
        <f t="shared" si="45"/>
        <v>accetto</v>
      </c>
      <c r="P491">
        <f t="shared" si="46"/>
        <v>-0.9250699603321555</v>
      </c>
      <c r="Q491" t="str">
        <f t="shared" si="47"/>
        <v>accetto</v>
      </c>
    </row>
    <row r="492" spans="1:17" ht="12.75">
      <c r="A492" t="s">
        <v>530</v>
      </c>
      <c r="B492">
        <v>2.21582091445498</v>
      </c>
      <c r="C492">
        <v>3.534735162816105</v>
      </c>
      <c r="D492">
        <v>2.991967949189984</v>
      </c>
      <c r="E492">
        <v>2.7558420480818313</v>
      </c>
      <c r="F492">
        <v>1.209789361842013</v>
      </c>
      <c r="G492">
        <v>2.974545293503752</v>
      </c>
      <c r="H492">
        <v>2.1818807805061624</v>
      </c>
      <c r="I492">
        <v>2.9166115267275927</v>
      </c>
      <c r="J492">
        <v>3.016026696911922</v>
      </c>
      <c r="K492">
        <v>2.6518897363530414</v>
      </c>
      <c r="L492">
        <f t="shared" si="42"/>
        <v>2.6449109470387384</v>
      </c>
      <c r="M492" s="11">
        <f t="shared" si="43"/>
        <v>0.4114317970067813</v>
      </c>
      <c r="N492">
        <f t="shared" si="44"/>
        <v>0.6480614565249819</v>
      </c>
      <c r="O492" t="str">
        <f t="shared" si="45"/>
        <v>accetto</v>
      </c>
      <c r="P492">
        <f t="shared" si="46"/>
        <v>0.7144178029447028</v>
      </c>
      <c r="Q492" t="str">
        <f t="shared" si="47"/>
        <v>accetto</v>
      </c>
    </row>
    <row r="493" spans="1:17" ht="12.75">
      <c r="A493" t="s">
        <v>531</v>
      </c>
      <c r="B493">
        <v>3.154205326570718</v>
      </c>
      <c r="C493">
        <v>3.352709288578808</v>
      </c>
      <c r="D493">
        <v>2.1693811324064427</v>
      </c>
      <c r="E493">
        <v>3.0623290141829784</v>
      </c>
      <c r="F493">
        <v>2.7807810527122</v>
      </c>
      <c r="G493">
        <v>1.1400344280900754</v>
      </c>
      <c r="H493">
        <v>1.7527205685360059</v>
      </c>
      <c r="I493">
        <v>1.5522036720085453</v>
      </c>
      <c r="J493">
        <v>3.1776354341991464</v>
      </c>
      <c r="K493">
        <v>3.7884999653715568</v>
      </c>
      <c r="L493">
        <f t="shared" si="42"/>
        <v>2.5930499882656477</v>
      </c>
      <c r="M493" s="11">
        <f t="shared" si="43"/>
        <v>0.7776164688456677</v>
      </c>
      <c r="N493">
        <f t="shared" si="44"/>
        <v>0.41613219813509206</v>
      </c>
      <c r="O493" t="str">
        <f t="shared" si="45"/>
        <v>accetto</v>
      </c>
      <c r="P493">
        <f t="shared" si="46"/>
        <v>0.3336826284354433</v>
      </c>
      <c r="Q493" t="str">
        <f t="shared" si="47"/>
        <v>accetto</v>
      </c>
    </row>
    <row r="494" spans="1:17" ht="12.75">
      <c r="A494" t="s">
        <v>532</v>
      </c>
      <c r="B494">
        <v>2.950824982456197</v>
      </c>
      <c r="C494">
        <v>2.7587899038655905</v>
      </c>
      <c r="D494">
        <v>2.5163100752649825</v>
      </c>
      <c r="E494">
        <v>3.5533982170500167</v>
      </c>
      <c r="F494">
        <v>3.118284413606034</v>
      </c>
      <c r="G494">
        <v>2.699034527815911</v>
      </c>
      <c r="H494">
        <v>3.093452326024817</v>
      </c>
      <c r="I494">
        <v>2.067061516368085</v>
      </c>
      <c r="J494">
        <v>3.082143235442345</v>
      </c>
      <c r="K494">
        <v>3.0229706778936816</v>
      </c>
      <c r="L494">
        <f t="shared" si="42"/>
        <v>2.886226987578766</v>
      </c>
      <c r="M494" s="11">
        <f t="shared" si="43"/>
        <v>0.16247968575552343</v>
      </c>
      <c r="N494">
        <f t="shared" si="44"/>
        <v>1.7272595979421757</v>
      </c>
      <c r="O494" t="str">
        <f t="shared" si="45"/>
        <v>rifiuto</v>
      </c>
      <c r="P494">
        <f t="shared" si="46"/>
        <v>3.030003160981269</v>
      </c>
      <c r="Q494" t="str">
        <f t="shared" si="47"/>
        <v>rifiuto</v>
      </c>
    </row>
    <row r="495" spans="1:17" ht="12.75">
      <c r="A495" t="s">
        <v>533</v>
      </c>
      <c r="B495">
        <v>2.7042179949808087</v>
      </c>
      <c r="C495">
        <v>1.0758713363975403</v>
      </c>
      <c r="D495">
        <v>2.9514214670462025</v>
      </c>
      <c r="E495">
        <v>4.22284042895626</v>
      </c>
      <c r="F495">
        <v>3.191899615553666</v>
      </c>
      <c r="G495">
        <v>2.5705186269601654</v>
      </c>
      <c r="H495">
        <v>1.4534444740957042</v>
      </c>
      <c r="I495">
        <v>1.153874156798338</v>
      </c>
      <c r="J495">
        <v>2.6719362811252267</v>
      </c>
      <c r="K495">
        <v>3.073306903079356</v>
      </c>
      <c r="L495">
        <f t="shared" si="42"/>
        <v>2.506933128499327</v>
      </c>
      <c r="M495" s="11">
        <f t="shared" si="43"/>
        <v>0.9989557045544496</v>
      </c>
      <c r="N495">
        <f t="shared" si="44"/>
        <v>0.031005893242471716</v>
      </c>
      <c r="O495" t="str">
        <f t="shared" si="45"/>
        <v>accetto</v>
      </c>
      <c r="P495">
        <f t="shared" si="46"/>
        <v>0.021935934158415344</v>
      </c>
      <c r="Q495" t="str">
        <f t="shared" si="47"/>
        <v>accetto</v>
      </c>
    </row>
    <row r="496" spans="1:17" ht="12.75">
      <c r="A496" t="s">
        <v>534</v>
      </c>
      <c r="B496">
        <v>2.1618800573264707</v>
      </c>
      <c r="C496">
        <v>2.4942393415471997</v>
      </c>
      <c r="D496">
        <v>3.5256673108278846</v>
      </c>
      <c r="E496">
        <v>2.5179331243043634</v>
      </c>
      <c r="F496">
        <v>2.0894216496174067</v>
      </c>
      <c r="G496">
        <v>2.472162176728716</v>
      </c>
      <c r="H496">
        <v>2.658205881128879</v>
      </c>
      <c r="I496">
        <v>3.2249602964816404</v>
      </c>
      <c r="J496">
        <v>2.8859818018645456</v>
      </c>
      <c r="K496">
        <v>2.7998484624026787</v>
      </c>
      <c r="L496">
        <f t="shared" si="42"/>
        <v>2.6830300102229785</v>
      </c>
      <c r="M496" s="11">
        <f t="shared" si="43"/>
        <v>0.19894561934745367</v>
      </c>
      <c r="N496">
        <f t="shared" si="44"/>
        <v>0.8185350895621227</v>
      </c>
      <c r="O496" t="str">
        <f t="shared" si="45"/>
        <v>accetto</v>
      </c>
      <c r="P496">
        <f t="shared" si="46"/>
        <v>1.2976426572620208</v>
      </c>
      <c r="Q496" t="str">
        <f t="shared" si="47"/>
        <v>accetto</v>
      </c>
    </row>
    <row r="497" spans="1:17" ht="12.75">
      <c r="A497" t="s">
        <v>535</v>
      </c>
      <c r="B497">
        <v>2.213414878905269</v>
      </c>
      <c r="C497">
        <v>2.834364179864224</v>
      </c>
      <c r="D497">
        <v>3.924540254047315</v>
      </c>
      <c r="E497">
        <v>2.203048748463061</v>
      </c>
      <c r="F497">
        <v>2.409827125410402</v>
      </c>
      <c r="G497">
        <v>2.0110594914649482</v>
      </c>
      <c r="H497">
        <v>3.271545582183535</v>
      </c>
      <c r="I497">
        <v>2.1364289763027955</v>
      </c>
      <c r="J497">
        <v>2.8274242183204024</v>
      </c>
      <c r="K497">
        <v>1.941077861413305</v>
      </c>
      <c r="L497">
        <f t="shared" si="42"/>
        <v>2.5772731316375257</v>
      </c>
      <c r="M497" s="11">
        <f t="shared" si="43"/>
        <v>0.4051083408301647</v>
      </c>
      <c r="N497">
        <f t="shared" si="44"/>
        <v>0.34557595035159416</v>
      </c>
      <c r="O497" t="str">
        <f t="shared" si="45"/>
        <v>accetto</v>
      </c>
      <c r="P497">
        <f t="shared" si="46"/>
        <v>0.383921930465568</v>
      </c>
      <c r="Q497" t="str">
        <f t="shared" si="47"/>
        <v>accetto</v>
      </c>
    </row>
    <row r="498" spans="1:17" ht="12.75">
      <c r="A498" t="s">
        <v>536</v>
      </c>
      <c r="B498">
        <v>3.2567058173162877</v>
      </c>
      <c r="C498">
        <v>3.837289510838673</v>
      </c>
      <c r="D498">
        <v>2.69813417371779</v>
      </c>
      <c r="E498">
        <v>3.603763382188845</v>
      </c>
      <c r="F498">
        <v>1.7561161897060629</v>
      </c>
      <c r="G498">
        <v>2.6869633518003866</v>
      </c>
      <c r="H498">
        <v>2.516797231143073</v>
      </c>
      <c r="I498">
        <v>3.6443243343092036</v>
      </c>
      <c r="J498">
        <v>2.880593343364808</v>
      </c>
      <c r="K498">
        <v>1.6947152557645495</v>
      </c>
      <c r="L498">
        <f t="shared" si="42"/>
        <v>2.857540259014968</v>
      </c>
      <c r="M498" s="11">
        <f t="shared" si="43"/>
        <v>0.5590623195291597</v>
      </c>
      <c r="N498">
        <f t="shared" si="44"/>
        <v>1.5989686477007004</v>
      </c>
      <c r="O498" t="str">
        <f t="shared" si="45"/>
        <v>accetto</v>
      </c>
      <c r="P498">
        <f t="shared" si="46"/>
        <v>1.5121498802323459</v>
      </c>
      <c r="Q498" t="str">
        <f t="shared" si="47"/>
        <v>accetto</v>
      </c>
    </row>
    <row r="499" spans="1:17" ht="12.75">
      <c r="A499" t="s">
        <v>537</v>
      </c>
      <c r="B499">
        <v>2.58940918138137</v>
      </c>
      <c r="C499">
        <v>2.281754970503016</v>
      </c>
      <c r="D499">
        <v>2.66675924506103</v>
      </c>
      <c r="E499">
        <v>2.274937199872511</v>
      </c>
      <c r="F499">
        <v>2.829232161504933</v>
      </c>
      <c r="G499">
        <v>2.5735629492544376</v>
      </c>
      <c r="H499">
        <v>3.7306457834665707</v>
      </c>
      <c r="I499">
        <v>1.9308909979031341</v>
      </c>
      <c r="J499">
        <v>3.3747229462778705</v>
      </c>
      <c r="K499">
        <v>1.891018173557768</v>
      </c>
      <c r="L499">
        <f t="shared" si="42"/>
        <v>2.614293360878264</v>
      </c>
      <c r="M499" s="11">
        <f t="shared" si="43"/>
        <v>0.3435150670008227</v>
      </c>
      <c r="N499">
        <f t="shared" si="44"/>
        <v>0.5111354486014273</v>
      </c>
      <c r="O499" t="str">
        <f t="shared" si="45"/>
        <v>accetto</v>
      </c>
      <c r="P499">
        <f t="shared" si="46"/>
        <v>0.6166633081272347</v>
      </c>
      <c r="Q499" t="str">
        <f t="shared" si="47"/>
        <v>accetto</v>
      </c>
    </row>
    <row r="500" spans="1:17" ht="12.75">
      <c r="A500" t="s">
        <v>538</v>
      </c>
      <c r="B500">
        <v>3.0558963057069377</v>
      </c>
      <c r="C500">
        <v>2.3346306765779445</v>
      </c>
      <c r="D500">
        <v>1.9251898271318169</v>
      </c>
      <c r="E500">
        <v>2.9818888066165528</v>
      </c>
      <c r="F500">
        <v>3.4344180307584793</v>
      </c>
      <c r="G500">
        <v>2.8893758152594273</v>
      </c>
      <c r="H500">
        <v>1.6858580223242825</v>
      </c>
      <c r="I500">
        <v>1.3240957456991964</v>
      </c>
      <c r="J500">
        <v>2.2308873756219327</v>
      </c>
      <c r="K500">
        <v>3.768804719475156</v>
      </c>
      <c r="L500">
        <f t="shared" si="42"/>
        <v>2.5631045325171726</v>
      </c>
      <c r="M500" s="11">
        <f t="shared" si="43"/>
        <v>0.6235316699927438</v>
      </c>
      <c r="N500">
        <f t="shared" si="44"/>
        <v>0.2822120487934878</v>
      </c>
      <c r="O500" t="str">
        <f t="shared" si="45"/>
        <v>accetto</v>
      </c>
      <c r="P500">
        <f t="shared" si="46"/>
        <v>0.25271516002868244</v>
      </c>
      <c r="Q500" t="str">
        <f t="shared" si="47"/>
        <v>accetto</v>
      </c>
    </row>
    <row r="501" spans="1:17" ht="12.75">
      <c r="A501" t="s">
        <v>539</v>
      </c>
      <c r="B501">
        <v>3.172601490125544</v>
      </c>
      <c r="C501">
        <v>3.152382109522023</v>
      </c>
      <c r="D501">
        <v>2.4943470624839392</v>
      </c>
      <c r="E501">
        <v>2.9751554441827466</v>
      </c>
      <c r="F501">
        <v>3.6839592079286376</v>
      </c>
      <c r="G501">
        <v>2.645363776916838</v>
      </c>
      <c r="H501">
        <v>1.6294476225266408</v>
      </c>
      <c r="I501">
        <v>2.3018095541510775</v>
      </c>
      <c r="J501">
        <v>1.7615504697982942</v>
      </c>
      <c r="K501">
        <v>4.904922969290055</v>
      </c>
      <c r="L501">
        <f t="shared" si="42"/>
        <v>2.8721539706925796</v>
      </c>
      <c r="M501" s="11">
        <f t="shared" si="43"/>
        <v>0.9186452421625452</v>
      </c>
      <c r="N501">
        <f t="shared" si="44"/>
        <v>1.664323153130145</v>
      </c>
      <c r="O501" t="str">
        <f t="shared" si="45"/>
        <v>rifiuto</v>
      </c>
      <c r="P501">
        <f t="shared" si="46"/>
        <v>1.2278596902126941</v>
      </c>
      <c r="Q501" t="str">
        <f t="shared" si="47"/>
        <v>accetto</v>
      </c>
    </row>
    <row r="502" spans="1:17" ht="12.75">
      <c r="A502" t="s">
        <v>540</v>
      </c>
      <c r="B502">
        <v>3.051047255778485</v>
      </c>
      <c r="C502">
        <v>3.021264828432777</v>
      </c>
      <c r="D502">
        <v>2.0613716000229942</v>
      </c>
      <c r="E502">
        <v>2.4994863158315184</v>
      </c>
      <c r="F502">
        <v>3.1037469104717275</v>
      </c>
      <c r="G502">
        <v>3.245956232494791</v>
      </c>
      <c r="H502">
        <v>2.372767103734077</v>
      </c>
      <c r="I502">
        <v>1.8694948872871464</v>
      </c>
      <c r="J502">
        <v>4.059040294105216</v>
      </c>
      <c r="K502">
        <v>2.173057310344575</v>
      </c>
      <c r="L502">
        <f t="shared" si="42"/>
        <v>2.7457232738503308</v>
      </c>
      <c r="M502" s="11">
        <f t="shared" si="43"/>
        <v>0.4484611182440735</v>
      </c>
      <c r="N502">
        <f t="shared" si="44"/>
        <v>1.0989078879662721</v>
      </c>
      <c r="O502" t="str">
        <f t="shared" si="45"/>
        <v>accetto</v>
      </c>
      <c r="P502">
        <f t="shared" si="46"/>
        <v>1.16033634338129</v>
      </c>
      <c r="Q502" t="str">
        <f t="shared" si="47"/>
        <v>accetto</v>
      </c>
    </row>
    <row r="503" spans="1:17" ht="12.75">
      <c r="A503" t="s">
        <v>541</v>
      </c>
      <c r="B503">
        <v>2.964900250227629</v>
      </c>
      <c r="C503">
        <v>3.043601648942058</v>
      </c>
      <c r="D503">
        <v>2.4907769977073713</v>
      </c>
      <c r="E503">
        <v>1.9342496402441611</v>
      </c>
      <c r="F503">
        <v>0.46298743960505817</v>
      </c>
      <c r="G503">
        <v>2.8780948607425216</v>
      </c>
      <c r="H503">
        <v>1.8914096668129332</v>
      </c>
      <c r="I503">
        <v>4.50794398522703</v>
      </c>
      <c r="J503">
        <v>1.442482662951079</v>
      </c>
      <c r="K503">
        <v>4.530221318054828</v>
      </c>
      <c r="L503">
        <f t="shared" si="42"/>
        <v>2.614666847051467</v>
      </c>
      <c r="M503" s="11">
        <f t="shared" si="43"/>
        <v>1.6261163694922531</v>
      </c>
      <c r="N503">
        <f t="shared" si="44"/>
        <v>0.5128057295453027</v>
      </c>
      <c r="O503" t="str">
        <f t="shared" si="45"/>
        <v>accetto</v>
      </c>
      <c r="P503">
        <f t="shared" si="46"/>
        <v>0.28435577984568305</v>
      </c>
      <c r="Q503" t="str">
        <f t="shared" si="47"/>
        <v>accetto</v>
      </c>
    </row>
    <row r="504" spans="1:17" ht="12.75">
      <c r="A504" t="s">
        <v>542</v>
      </c>
      <c r="B504">
        <v>2.6078720676059675</v>
      </c>
      <c r="C504">
        <v>4.162195149347099</v>
      </c>
      <c r="D504">
        <v>2.1354401945700374</v>
      </c>
      <c r="E504">
        <v>1.8759886912198454</v>
      </c>
      <c r="F504">
        <v>2.8136962299868173</v>
      </c>
      <c r="G504">
        <v>2.4611151534998044</v>
      </c>
      <c r="H504">
        <v>3.0331929124577073</v>
      </c>
      <c r="I504">
        <v>3.082447104950461</v>
      </c>
      <c r="J504">
        <v>2.1774449287977404</v>
      </c>
      <c r="K504">
        <v>2.5108460513320097</v>
      </c>
      <c r="L504">
        <f t="shared" si="42"/>
        <v>2.686023848376749</v>
      </c>
      <c r="M504" s="11">
        <f t="shared" si="43"/>
        <v>0.41982115775530027</v>
      </c>
      <c r="N504">
        <f t="shared" si="44"/>
        <v>0.8319239408130489</v>
      </c>
      <c r="O504" t="str">
        <f t="shared" si="45"/>
        <v>accetto</v>
      </c>
      <c r="P504">
        <f t="shared" si="46"/>
        <v>0.9078967545553505</v>
      </c>
      <c r="Q504" t="str">
        <f t="shared" si="47"/>
        <v>accetto</v>
      </c>
    </row>
    <row r="505" spans="1:17" ht="12.75">
      <c r="A505" t="s">
        <v>543</v>
      </c>
      <c r="B505">
        <v>2.55297940757373</v>
      </c>
      <c r="C505">
        <v>2.7055154695472083</v>
      </c>
      <c r="D505">
        <v>3.0943767967505664</v>
      </c>
      <c r="E505">
        <v>2.8910768413948063</v>
      </c>
      <c r="F505">
        <v>2.9384322514056294</v>
      </c>
      <c r="G505">
        <v>2.411245183114943</v>
      </c>
      <c r="H505">
        <v>2.1460884895554955</v>
      </c>
      <c r="I505">
        <v>1.5912533154642006</v>
      </c>
      <c r="J505">
        <v>3.5371082389747244</v>
      </c>
      <c r="K505">
        <v>2.379358981952464</v>
      </c>
      <c r="L505">
        <f t="shared" si="42"/>
        <v>2.6247434975733768</v>
      </c>
      <c r="M505" s="11">
        <f t="shared" si="43"/>
        <v>0.29299786682556966</v>
      </c>
      <c r="N505">
        <f t="shared" si="44"/>
        <v>0.5578698806503011</v>
      </c>
      <c r="O505" t="str">
        <f t="shared" si="45"/>
        <v>accetto</v>
      </c>
      <c r="P505">
        <f t="shared" si="46"/>
        <v>0.7287619469851923</v>
      </c>
      <c r="Q505" t="str">
        <f t="shared" si="47"/>
        <v>accetto</v>
      </c>
    </row>
    <row r="506" spans="1:17" ht="12.75">
      <c r="A506" t="s">
        <v>544</v>
      </c>
      <c r="B506">
        <v>2.7715572465319838</v>
      </c>
      <c r="C506">
        <v>1.9214179865707592</v>
      </c>
      <c r="D506">
        <v>1.9833374280062799</v>
      </c>
      <c r="E506">
        <v>2.6647575649678856</v>
      </c>
      <c r="F506">
        <v>1.6514162625207973</v>
      </c>
      <c r="G506">
        <v>2.500405963231742</v>
      </c>
      <c r="H506">
        <v>2.880843352404554</v>
      </c>
      <c r="I506">
        <v>3.2140676196695495</v>
      </c>
      <c r="J506">
        <v>1.8199625496890803</v>
      </c>
      <c r="K506">
        <v>2.4538536369209396</v>
      </c>
      <c r="L506">
        <f t="shared" si="42"/>
        <v>2.386161961051357</v>
      </c>
      <c r="M506" s="11">
        <f t="shared" si="43"/>
        <v>0.2680671034785386</v>
      </c>
      <c r="N506">
        <f t="shared" si="44"/>
        <v>-0.5090991870288682</v>
      </c>
      <c r="O506" t="str">
        <f t="shared" si="45"/>
        <v>accetto</v>
      </c>
      <c r="P506">
        <f t="shared" si="46"/>
        <v>-0.6952894582836501</v>
      </c>
      <c r="Q506" t="str">
        <f t="shared" si="47"/>
        <v>accetto</v>
      </c>
    </row>
    <row r="507" spans="1:17" ht="12.75">
      <c r="A507" t="s">
        <v>545</v>
      </c>
      <c r="B507">
        <v>2.901075595209477</v>
      </c>
      <c r="C507">
        <v>1.1776113494852325</v>
      </c>
      <c r="D507">
        <v>3.5366323375228603</v>
      </c>
      <c r="E507">
        <v>2.160363121448654</v>
      </c>
      <c r="F507">
        <v>2.6016371154764784</v>
      </c>
      <c r="G507">
        <v>1.8883492667669088</v>
      </c>
      <c r="H507">
        <v>4.425420101033524</v>
      </c>
      <c r="I507">
        <v>2.6083640468095837</v>
      </c>
      <c r="J507">
        <v>1.6493020381653878</v>
      </c>
      <c r="K507">
        <v>2.898282889730126</v>
      </c>
      <c r="L507">
        <f t="shared" si="42"/>
        <v>2.584703786164823</v>
      </c>
      <c r="M507" s="11">
        <f t="shared" si="43"/>
        <v>0.8903926902199717</v>
      </c>
      <c r="N507">
        <f t="shared" si="44"/>
        <v>0.3788068476323018</v>
      </c>
      <c r="O507" t="str">
        <f t="shared" si="45"/>
        <v>accetto</v>
      </c>
      <c r="P507">
        <f t="shared" si="46"/>
        <v>0.28386511902656997</v>
      </c>
      <c r="Q507" t="str">
        <f t="shared" si="47"/>
        <v>accetto</v>
      </c>
    </row>
    <row r="508" spans="1:17" ht="12.75">
      <c r="A508" t="s">
        <v>546</v>
      </c>
      <c r="B508">
        <v>2.763249068314053</v>
      </c>
      <c r="C508">
        <v>2.7581540287837925</v>
      </c>
      <c r="D508">
        <v>3.198213348666741</v>
      </c>
      <c r="E508">
        <v>2.4817959655786126</v>
      </c>
      <c r="F508">
        <v>3.4573111414783853</v>
      </c>
      <c r="G508">
        <v>2.944083581146515</v>
      </c>
      <c r="H508">
        <v>3.1907661340551385</v>
      </c>
      <c r="I508">
        <v>3.113699038806317</v>
      </c>
      <c r="J508">
        <v>2.7270556374571697</v>
      </c>
      <c r="K508">
        <v>3.1131475719212176</v>
      </c>
      <c r="L508">
        <f t="shared" si="42"/>
        <v>2.974747551620794</v>
      </c>
      <c r="M508" s="11">
        <f t="shared" si="43"/>
        <v>0.08498532025084178</v>
      </c>
      <c r="N508">
        <f t="shared" si="44"/>
        <v>2.1231355951513726</v>
      </c>
      <c r="O508" t="str">
        <f t="shared" si="45"/>
        <v>rifiuto</v>
      </c>
      <c r="P508">
        <f t="shared" si="46"/>
        <v>5.149804898471587</v>
      </c>
      <c r="Q508" t="str">
        <f t="shared" si="47"/>
        <v>rifiuto</v>
      </c>
    </row>
    <row r="509" spans="1:17" ht="12.75">
      <c r="A509" t="s">
        <v>547</v>
      </c>
      <c r="B509">
        <v>2.2085923572672073</v>
      </c>
      <c r="C509">
        <v>1.3238803038257174</v>
      </c>
      <c r="D509">
        <v>3.3769352449189682</v>
      </c>
      <c r="E509">
        <v>2.0956799144869365</v>
      </c>
      <c r="F509">
        <v>2.2241869725792185</v>
      </c>
      <c r="G509">
        <v>3.43364147534885</v>
      </c>
      <c r="H509">
        <v>1.4909313600810492</v>
      </c>
      <c r="I509">
        <v>1.9706078680565042</v>
      </c>
      <c r="J509">
        <v>2.878719481398093</v>
      </c>
      <c r="K509">
        <v>2.0489764573096636</v>
      </c>
      <c r="L509">
        <f t="shared" si="42"/>
        <v>2.305215143527221</v>
      </c>
      <c r="M509" s="11">
        <f t="shared" si="43"/>
        <v>0.5127044630956534</v>
      </c>
      <c r="N509">
        <f t="shared" si="44"/>
        <v>-0.8711043601213485</v>
      </c>
      <c r="O509" t="str">
        <f t="shared" si="45"/>
        <v>accetto</v>
      </c>
      <c r="P509">
        <f t="shared" si="46"/>
        <v>-0.8602439771820252</v>
      </c>
      <c r="Q509" t="str">
        <f t="shared" si="47"/>
        <v>accetto</v>
      </c>
    </row>
    <row r="510" spans="1:17" ht="12.75">
      <c r="A510" t="s">
        <v>548</v>
      </c>
      <c r="B510">
        <v>3.1200296535587313</v>
      </c>
      <c r="C510">
        <v>2.393003365976938</v>
      </c>
      <c r="D510">
        <v>2.340518349269587</v>
      </c>
      <c r="E510">
        <v>2.2551004697606913</v>
      </c>
      <c r="F510">
        <v>1.3490130453646998</v>
      </c>
      <c r="G510">
        <v>2.321593227682115</v>
      </c>
      <c r="H510">
        <v>2.420016400583336</v>
      </c>
      <c r="I510">
        <v>2.4921291366297282</v>
      </c>
      <c r="J510">
        <v>2.9655047736935103</v>
      </c>
      <c r="K510">
        <v>2.379687771975796</v>
      </c>
      <c r="L510">
        <f t="shared" si="42"/>
        <v>2.4036596194495132</v>
      </c>
      <c r="M510" s="11">
        <f t="shared" si="43"/>
        <v>0.22030105976982067</v>
      </c>
      <c r="N510">
        <f t="shared" si="44"/>
        <v>-0.43084727977817405</v>
      </c>
      <c r="O510" t="str">
        <f t="shared" si="45"/>
        <v>accetto</v>
      </c>
      <c r="P510">
        <f t="shared" si="46"/>
        <v>-0.6490827452264066</v>
      </c>
      <c r="Q510" t="str">
        <f t="shared" si="47"/>
        <v>accetto</v>
      </c>
    </row>
    <row r="511" spans="1:17" ht="12.75">
      <c r="A511" t="s">
        <v>549</v>
      </c>
      <c r="B511">
        <v>3.4852381962718937</v>
      </c>
      <c r="C511">
        <v>2.976919173549959</v>
      </c>
      <c r="D511">
        <v>1.5166139607299556</v>
      </c>
      <c r="E511">
        <v>1.0274258548179205</v>
      </c>
      <c r="F511">
        <v>2.7985477722859287</v>
      </c>
      <c r="G511">
        <v>1.6159005089002676</v>
      </c>
      <c r="H511">
        <v>3.54413421649042</v>
      </c>
      <c r="I511">
        <v>2.79641988184153</v>
      </c>
      <c r="J511">
        <v>2.2738551671795904</v>
      </c>
      <c r="K511">
        <v>2.375294526309517</v>
      </c>
      <c r="L511">
        <f t="shared" si="42"/>
        <v>2.441034925837698</v>
      </c>
      <c r="M511" s="11">
        <f t="shared" si="43"/>
        <v>0.7127151942832681</v>
      </c>
      <c r="N511">
        <f t="shared" si="44"/>
        <v>-0.2636998282504465</v>
      </c>
      <c r="O511" t="str">
        <f t="shared" si="45"/>
        <v>accetto</v>
      </c>
      <c r="P511">
        <f t="shared" si="46"/>
        <v>-0.22087005550797556</v>
      </c>
      <c r="Q511" t="str">
        <f t="shared" si="47"/>
        <v>accetto</v>
      </c>
    </row>
    <row r="512" spans="1:17" ht="12.75">
      <c r="A512" t="s">
        <v>550</v>
      </c>
      <c r="B512">
        <v>2.3756241202204365</v>
      </c>
      <c r="C512">
        <v>1.917552895049539</v>
      </c>
      <c r="D512">
        <v>1.9760341092728595</v>
      </c>
      <c r="E512">
        <v>2.6499523672669056</v>
      </c>
      <c r="F512">
        <v>2.1596339954066934</v>
      </c>
      <c r="G512">
        <v>0.6076614809717285</v>
      </c>
      <c r="H512">
        <v>4.157937760683126</v>
      </c>
      <c r="I512">
        <v>2.080553965638501</v>
      </c>
      <c r="J512">
        <v>3.811661574545724</v>
      </c>
      <c r="K512">
        <v>3.32344778038987</v>
      </c>
      <c r="L512">
        <f t="shared" si="42"/>
        <v>2.5060060049445383</v>
      </c>
      <c r="M512" s="11">
        <f t="shared" si="43"/>
        <v>1.0745986945074308</v>
      </c>
      <c r="N512">
        <f t="shared" si="44"/>
        <v>0.026859670658374944</v>
      </c>
      <c r="O512" t="str">
        <f t="shared" si="45"/>
        <v>accetto</v>
      </c>
      <c r="P512">
        <f t="shared" si="46"/>
        <v>0.018321563456199563</v>
      </c>
      <c r="Q512" t="str">
        <f t="shared" si="47"/>
        <v>accetto</v>
      </c>
    </row>
    <row r="513" spans="1:17" ht="12.75">
      <c r="A513" t="s">
        <v>551</v>
      </c>
      <c r="B513">
        <v>3.075337523125654</v>
      </c>
      <c r="C513">
        <v>3.169630321601744</v>
      </c>
      <c r="D513">
        <v>2.99576390637867</v>
      </c>
      <c r="E513">
        <v>1.9743234364864293</v>
      </c>
      <c r="F513">
        <v>2.3315164160635504</v>
      </c>
      <c r="G513">
        <v>2.497593160562701</v>
      </c>
      <c r="H513">
        <v>2.835272572838221</v>
      </c>
      <c r="I513">
        <v>1.997713349735477</v>
      </c>
      <c r="J513">
        <v>2.058811218056462</v>
      </c>
      <c r="K513">
        <v>2.5630199635429562</v>
      </c>
      <c r="L513">
        <f t="shared" si="42"/>
        <v>2.5498981868391866</v>
      </c>
      <c r="M513" s="11">
        <f t="shared" si="43"/>
        <v>0.2075942875670162</v>
      </c>
      <c r="N513">
        <f t="shared" si="44"/>
        <v>0.22315147545281305</v>
      </c>
      <c r="O513" t="str">
        <f t="shared" si="45"/>
        <v>accetto</v>
      </c>
      <c r="P513">
        <f t="shared" si="46"/>
        <v>0.3463195954552978</v>
      </c>
      <c r="Q513" t="str">
        <f t="shared" si="47"/>
        <v>accetto</v>
      </c>
    </row>
    <row r="514" spans="1:17" ht="12.75">
      <c r="A514" t="s">
        <v>552</v>
      </c>
      <c r="B514">
        <v>3.2134373718008646</v>
      </c>
      <c r="C514">
        <v>2.6045897945857632</v>
      </c>
      <c r="D514">
        <v>1.2418773387889814</v>
      </c>
      <c r="E514">
        <v>2.6781270194373974</v>
      </c>
      <c r="F514">
        <v>3.0989332315971296</v>
      </c>
      <c r="G514">
        <v>2.294880043145895</v>
      </c>
      <c r="H514">
        <v>0.4664345095807221</v>
      </c>
      <c r="I514">
        <v>2.9182209096779843</v>
      </c>
      <c r="J514">
        <v>2.170708350813584</v>
      </c>
      <c r="K514">
        <v>2.210476669772561</v>
      </c>
      <c r="L514">
        <f t="shared" si="42"/>
        <v>2.2897685239200882</v>
      </c>
      <c r="M514" s="11">
        <f t="shared" si="43"/>
        <v>0.7328789259633071</v>
      </c>
      <c r="N514">
        <f t="shared" si="44"/>
        <v>-0.9401837430496075</v>
      </c>
      <c r="O514" t="str">
        <f t="shared" si="45"/>
        <v>accetto</v>
      </c>
      <c r="P514">
        <f t="shared" si="46"/>
        <v>-0.7765718124964334</v>
      </c>
      <c r="Q514" t="str">
        <f t="shared" si="47"/>
        <v>accetto</v>
      </c>
    </row>
    <row r="515" spans="1:17" ht="12.75">
      <c r="A515" t="s">
        <v>553</v>
      </c>
      <c r="B515">
        <v>1.353064638806245</v>
      </c>
      <c r="C515">
        <v>2.42562110484414</v>
      </c>
      <c r="D515">
        <v>2.5915362679381815</v>
      </c>
      <c r="E515">
        <v>1.353064638806245</v>
      </c>
      <c r="F515">
        <v>2.6235510911146775</v>
      </c>
      <c r="G515">
        <v>2.267355736033778</v>
      </c>
      <c r="H515">
        <v>1.834844116710883</v>
      </c>
      <c r="I515">
        <v>3.2277111998064356</v>
      </c>
      <c r="J515">
        <v>3.772882037319505</v>
      </c>
      <c r="K515">
        <v>2.565681635345527</v>
      </c>
      <c r="L515">
        <f t="shared" si="42"/>
        <v>2.401531246672562</v>
      </c>
      <c r="M515" s="11">
        <f t="shared" si="43"/>
        <v>0.5793109470343928</v>
      </c>
      <c r="N515">
        <f t="shared" si="44"/>
        <v>-0.44036565219962087</v>
      </c>
      <c r="O515" t="str">
        <f t="shared" si="45"/>
        <v>accetto</v>
      </c>
      <c r="P515">
        <f t="shared" si="46"/>
        <v>-0.4091123330528181</v>
      </c>
      <c r="Q515" t="str">
        <f t="shared" si="47"/>
        <v>accetto</v>
      </c>
    </row>
    <row r="516" spans="1:17" ht="12.75">
      <c r="A516" t="s">
        <v>554</v>
      </c>
      <c r="B516">
        <v>2.5595455613893137</v>
      </c>
      <c r="C516">
        <v>2.4460446728949137</v>
      </c>
      <c r="D516">
        <v>1.8223645658008536</v>
      </c>
      <c r="E516">
        <v>1.8907046573986008</v>
      </c>
      <c r="F516">
        <v>2.147987272037426</v>
      </c>
      <c r="G516">
        <v>1.9167168519584266</v>
      </c>
      <c r="H516">
        <v>3.2524998774579217</v>
      </c>
      <c r="I516">
        <v>1.9384861278308563</v>
      </c>
      <c r="J516">
        <v>2.9302020502836967</v>
      </c>
      <c r="K516">
        <v>2.2373892184305078</v>
      </c>
      <c r="L516">
        <f t="shared" si="42"/>
        <v>2.3141940855482517</v>
      </c>
      <c r="M516" s="11">
        <f t="shared" si="43"/>
        <v>0.23237482014044908</v>
      </c>
      <c r="N516">
        <f t="shared" si="44"/>
        <v>-0.8309493106712397</v>
      </c>
      <c r="O516" t="str">
        <f t="shared" si="45"/>
        <v>accetto</v>
      </c>
      <c r="P516">
        <f t="shared" si="46"/>
        <v>-1.2188913659982161</v>
      </c>
      <c r="Q516" t="str">
        <f t="shared" si="47"/>
        <v>accetto</v>
      </c>
    </row>
    <row r="517" spans="1:17" ht="12.75">
      <c r="A517" t="s">
        <v>555</v>
      </c>
      <c r="B517">
        <v>2.8056589618859107</v>
      </c>
      <c r="C517">
        <v>2.5627482495383447</v>
      </c>
      <c r="D517">
        <v>3.32036567537898</v>
      </c>
      <c r="E517">
        <v>2.388405128975819</v>
      </c>
      <c r="F517">
        <v>1.9792319740963649</v>
      </c>
      <c r="G517">
        <v>1.9949238598064767</v>
      </c>
      <c r="H517">
        <v>1.688581593471099</v>
      </c>
      <c r="I517">
        <v>1.1330952704338415</v>
      </c>
      <c r="J517">
        <v>2.0369109085072523</v>
      </c>
      <c r="K517">
        <v>2.2910969481586108</v>
      </c>
      <c r="L517">
        <f t="shared" si="42"/>
        <v>2.22010185702527</v>
      </c>
      <c r="M517" s="11">
        <f t="shared" si="43"/>
        <v>0.36784554467355535</v>
      </c>
      <c r="N517">
        <f t="shared" si="44"/>
        <v>-1.2517425489349032</v>
      </c>
      <c r="O517" t="str">
        <f t="shared" si="45"/>
        <v>accetto</v>
      </c>
      <c r="P517">
        <f t="shared" si="46"/>
        <v>-1.4593762255490013</v>
      </c>
      <c r="Q517" t="str">
        <f t="shared" si="47"/>
        <v>accetto</v>
      </c>
    </row>
    <row r="518" spans="1:17" ht="12.75">
      <c r="A518" t="s">
        <v>556</v>
      </c>
      <c r="B518">
        <v>1.923154383759993</v>
      </c>
      <c r="C518">
        <v>2.7745879027372666</v>
      </c>
      <c r="D518">
        <v>2.462469704084924</v>
      </c>
      <c r="E518">
        <v>2.154950546321288</v>
      </c>
      <c r="F518">
        <v>3.902983204498014</v>
      </c>
      <c r="G518">
        <v>2.7523226282232827</v>
      </c>
      <c r="H518">
        <v>2.953213332478981</v>
      </c>
      <c r="I518">
        <v>2.5389387069685654</v>
      </c>
      <c r="J518">
        <v>2.2835693447882477</v>
      </c>
      <c r="K518">
        <v>2.189583631370624</v>
      </c>
      <c r="L518">
        <f aca="true" t="shared" si="48" ref="L518:L581">AVERAGE(B518:K518)</f>
        <v>2.5935773385231187</v>
      </c>
      <c r="M518" s="11">
        <f aca="true" t="shared" si="49" ref="M518:M581">VAR(B518:K518)</f>
        <v>0.3136886139924731</v>
      </c>
      <c r="N518">
        <f aca="true" t="shared" si="50" ref="N518:N581">(L518-$C$1)/($C$2/10)^0.5</f>
        <v>0.41849058018240626</v>
      </c>
      <c r="O518" t="str">
        <f aca="true" t="shared" si="51" ref="O518:O581">IF(N518&lt;$G$1,"accetto","rifiuto")</f>
        <v>accetto</v>
      </c>
      <c r="P518">
        <f aca="true" t="shared" si="52" ref="P518:P581">(L518-$C$1)/(M518/10)^0.5</f>
        <v>0.5283495129305285</v>
      </c>
      <c r="Q518" t="str">
        <f aca="true" t="shared" si="53" ref="Q518:Q581">IF(P518&lt;$G$2,"accetto","rifiuto")</f>
        <v>accetto</v>
      </c>
    </row>
    <row r="519" spans="1:17" ht="12.75">
      <c r="A519" t="s">
        <v>557</v>
      </c>
      <c r="B519">
        <v>3.9564063580201037</v>
      </c>
      <c r="C519">
        <v>3.10647852049442</v>
      </c>
      <c r="D519">
        <v>2.8180597318123546</v>
      </c>
      <c r="E519">
        <v>2.5893553209130005</v>
      </c>
      <c r="F519">
        <v>2.3937694708479285</v>
      </c>
      <c r="G519">
        <v>3.078733144295711</v>
      </c>
      <c r="H519">
        <v>2.346228362804368</v>
      </c>
      <c r="I519">
        <v>3.0085023090919094</v>
      </c>
      <c r="J519">
        <v>3.161292399543072</v>
      </c>
      <c r="K519">
        <v>2.6266283728000417</v>
      </c>
      <c r="L519">
        <f t="shared" si="48"/>
        <v>2.908545399062291</v>
      </c>
      <c r="M519" s="11">
        <f t="shared" si="49"/>
        <v>0.22341869842313303</v>
      </c>
      <c r="N519">
        <f t="shared" si="50"/>
        <v>1.8270705683961228</v>
      </c>
      <c r="O519" t="str">
        <f t="shared" si="51"/>
        <v>rifiuto</v>
      </c>
      <c r="P519">
        <f t="shared" si="52"/>
        <v>2.733257605548316</v>
      </c>
      <c r="Q519" t="str">
        <f t="shared" si="53"/>
        <v>rifiuto</v>
      </c>
    </row>
    <row r="520" spans="1:17" ht="12.75">
      <c r="A520" t="s">
        <v>558</v>
      </c>
      <c r="B520">
        <v>2.034561948976261</v>
      </c>
      <c r="C520">
        <v>3.1094529045685704</v>
      </c>
      <c r="D520">
        <v>2.9548090493403834</v>
      </c>
      <c r="E520">
        <v>2.496889758923544</v>
      </c>
      <c r="F520">
        <v>1.5334087802102658</v>
      </c>
      <c r="G520">
        <v>2.6726605838416617</v>
      </c>
      <c r="H520">
        <v>1.8022255739560933</v>
      </c>
      <c r="I520">
        <v>3.5000168656824826</v>
      </c>
      <c r="J520">
        <v>2.5590021333800905</v>
      </c>
      <c r="K520">
        <v>2.9872242085355083</v>
      </c>
      <c r="L520">
        <f t="shared" si="48"/>
        <v>2.565025180741486</v>
      </c>
      <c r="M520" s="11">
        <f t="shared" si="49"/>
        <v>0.38272727240984417</v>
      </c>
      <c r="N520">
        <f t="shared" si="50"/>
        <v>0.29080144877434627</v>
      </c>
      <c r="O520" t="str">
        <f t="shared" si="51"/>
        <v>accetto</v>
      </c>
      <c r="P520">
        <f t="shared" si="52"/>
        <v>0.33238151487995</v>
      </c>
      <c r="Q520" t="str">
        <f t="shared" si="53"/>
        <v>accetto</v>
      </c>
    </row>
    <row r="521" spans="1:17" ht="12.75">
      <c r="A521" t="s">
        <v>559</v>
      </c>
      <c r="B521">
        <v>1.9894638553114419</v>
      </c>
      <c r="C521">
        <v>3.4566358759047944</v>
      </c>
      <c r="D521">
        <v>2.26415545954751</v>
      </c>
      <c r="E521">
        <v>2.506788830677351</v>
      </c>
      <c r="F521">
        <v>1.8244160869244297</v>
      </c>
      <c r="G521">
        <v>2.863447225008713</v>
      </c>
      <c r="H521">
        <v>3.225691834186364</v>
      </c>
      <c r="I521">
        <v>3.0642615599435885</v>
      </c>
      <c r="J521">
        <v>2.5432740727285363</v>
      </c>
      <c r="K521">
        <v>3.545909200283859</v>
      </c>
      <c r="L521">
        <f t="shared" si="48"/>
        <v>2.7284044000516587</v>
      </c>
      <c r="M521" s="11">
        <f t="shared" si="49"/>
        <v>0.3599009273079916</v>
      </c>
      <c r="N521">
        <f t="shared" si="50"/>
        <v>1.021455529751131</v>
      </c>
      <c r="O521" t="str">
        <f t="shared" si="51"/>
        <v>accetto</v>
      </c>
      <c r="P521">
        <f t="shared" si="52"/>
        <v>1.2039625640846738</v>
      </c>
      <c r="Q521" t="str">
        <f t="shared" si="53"/>
        <v>accetto</v>
      </c>
    </row>
    <row r="522" spans="1:17" ht="12.75">
      <c r="A522" t="s">
        <v>560</v>
      </c>
      <c r="B522">
        <v>2.504895675408534</v>
      </c>
      <c r="C522">
        <v>4.280964717090683</v>
      </c>
      <c r="D522">
        <v>2.7848238033902817</v>
      </c>
      <c r="E522">
        <v>2.4586222980906314</v>
      </c>
      <c r="F522">
        <v>2.402405635201603</v>
      </c>
      <c r="G522">
        <v>1.903078095147066</v>
      </c>
      <c r="H522">
        <v>2.712239185329963</v>
      </c>
      <c r="I522">
        <v>3.2013034925535067</v>
      </c>
      <c r="J522">
        <v>2.830498284455416</v>
      </c>
      <c r="K522">
        <v>2.195350720924125</v>
      </c>
      <c r="L522">
        <f t="shared" si="48"/>
        <v>2.727418190759181</v>
      </c>
      <c r="M522" s="11">
        <f t="shared" si="49"/>
        <v>0.42691760552568464</v>
      </c>
      <c r="N522">
        <f t="shared" si="50"/>
        <v>1.0170450677150866</v>
      </c>
      <c r="O522" t="str">
        <f t="shared" si="51"/>
        <v>accetto</v>
      </c>
      <c r="P522">
        <f t="shared" si="52"/>
        <v>1.1006599594237725</v>
      </c>
      <c r="Q522" t="str">
        <f t="shared" si="53"/>
        <v>accetto</v>
      </c>
    </row>
    <row r="523" spans="1:17" ht="12.75">
      <c r="A523" t="s">
        <v>561</v>
      </c>
      <c r="B523">
        <v>2.090253673270581</v>
      </c>
      <c r="C523">
        <v>3.466591219789734</v>
      </c>
      <c r="D523">
        <v>2.4704297989774204</v>
      </c>
      <c r="E523">
        <v>1.8451306622819175</v>
      </c>
      <c r="F523">
        <v>3.862724514110596</v>
      </c>
      <c r="G523">
        <v>1.9263168775296435</v>
      </c>
      <c r="H523">
        <v>2.2591745720546896</v>
      </c>
      <c r="I523">
        <v>2.6721034897434492</v>
      </c>
      <c r="J523">
        <v>2.323714687025813</v>
      </c>
      <c r="K523">
        <v>1.8771044871914455</v>
      </c>
      <c r="L523">
        <f t="shared" si="48"/>
        <v>2.479354398197529</v>
      </c>
      <c r="M523" s="11">
        <f t="shared" si="49"/>
        <v>0.46894208130183146</v>
      </c>
      <c r="N523">
        <f t="shared" si="50"/>
        <v>-0.09232993813343465</v>
      </c>
      <c r="O523" t="str">
        <f t="shared" si="51"/>
        <v>accetto</v>
      </c>
      <c r="P523">
        <f t="shared" si="52"/>
        <v>-0.09533841849054212</v>
      </c>
      <c r="Q523" t="str">
        <f t="shared" si="53"/>
        <v>accetto</v>
      </c>
    </row>
    <row r="524" spans="1:17" ht="12.75">
      <c r="A524" t="s">
        <v>562</v>
      </c>
      <c r="B524">
        <v>2.7906423417493897</v>
      </c>
      <c r="C524">
        <v>3.469353377540756</v>
      </c>
      <c r="D524">
        <v>1.7783259959765019</v>
      </c>
      <c r="E524">
        <v>3.4567709290195126</v>
      </c>
      <c r="F524">
        <v>2.0067217140422144</v>
      </c>
      <c r="G524">
        <v>3.20868318060775</v>
      </c>
      <c r="H524">
        <v>2.583740970001145</v>
      </c>
      <c r="I524">
        <v>2.6655357281526904</v>
      </c>
      <c r="J524">
        <v>2.4367629868083895</v>
      </c>
      <c r="K524">
        <v>3.231949295168306</v>
      </c>
      <c r="L524">
        <f t="shared" si="48"/>
        <v>2.7628486519066655</v>
      </c>
      <c r="M524" s="11">
        <f t="shared" si="49"/>
        <v>0.3432408241929134</v>
      </c>
      <c r="N524">
        <f t="shared" si="50"/>
        <v>1.1754949069149676</v>
      </c>
      <c r="O524" t="str">
        <f t="shared" si="51"/>
        <v>accetto</v>
      </c>
      <c r="P524">
        <f t="shared" si="52"/>
        <v>1.4187513438123032</v>
      </c>
      <c r="Q524" t="str">
        <f t="shared" si="53"/>
        <v>accetto</v>
      </c>
    </row>
    <row r="525" spans="1:17" ht="12.75">
      <c r="A525" t="s">
        <v>563</v>
      </c>
      <c r="B525">
        <v>1.656837680411627</v>
      </c>
      <c r="C525">
        <v>2.0700584092946883</v>
      </c>
      <c r="D525">
        <v>3.016168181127341</v>
      </c>
      <c r="E525">
        <v>2.3481102636469586</v>
      </c>
      <c r="F525">
        <v>2.5290283807885316</v>
      </c>
      <c r="G525">
        <v>1.9834781083341113</v>
      </c>
      <c r="H525">
        <v>1.4083303026791327</v>
      </c>
      <c r="I525">
        <v>1.1396935797529295</v>
      </c>
      <c r="J525">
        <v>1.670124334459615</v>
      </c>
      <c r="K525">
        <v>2.183974103784294</v>
      </c>
      <c r="L525">
        <f t="shared" si="48"/>
        <v>2.000580334427923</v>
      </c>
      <c r="M525" s="11">
        <f t="shared" si="49"/>
        <v>0.3099391457798543</v>
      </c>
      <c r="N525">
        <f t="shared" si="50"/>
        <v>-2.2334726430387515</v>
      </c>
      <c r="O525" t="str">
        <f t="shared" si="51"/>
        <v>accetto</v>
      </c>
      <c r="P525">
        <f t="shared" si="52"/>
        <v>-2.8367915435123567</v>
      </c>
      <c r="Q525" t="str">
        <f t="shared" si="53"/>
        <v>accetto</v>
      </c>
    </row>
    <row r="526" spans="1:17" ht="12.75">
      <c r="A526" t="s">
        <v>564</v>
      </c>
      <c r="B526">
        <v>2.2674128120524983</v>
      </c>
      <c r="C526">
        <v>2.2671845079776176</v>
      </c>
      <c r="D526">
        <v>1.592118298508467</v>
      </c>
      <c r="E526">
        <v>3.287033280446394</v>
      </c>
      <c r="F526">
        <v>3.070380752260462</v>
      </c>
      <c r="G526">
        <v>2.657928539911154</v>
      </c>
      <c r="H526">
        <v>2.0477167654598816</v>
      </c>
      <c r="I526">
        <v>1.9824185844936437</v>
      </c>
      <c r="J526">
        <v>2.072204789153602</v>
      </c>
      <c r="K526">
        <v>1.1417515319772065</v>
      </c>
      <c r="L526">
        <f t="shared" si="48"/>
        <v>2.2386149862240927</v>
      </c>
      <c r="M526" s="11">
        <f t="shared" si="49"/>
        <v>0.4132581203323006</v>
      </c>
      <c r="N526">
        <f t="shared" si="50"/>
        <v>-1.1689493182052955</v>
      </c>
      <c r="O526" t="str">
        <f t="shared" si="51"/>
        <v>accetto</v>
      </c>
      <c r="P526">
        <f t="shared" si="52"/>
        <v>-1.2857898293488141</v>
      </c>
      <c r="Q526" t="str">
        <f t="shared" si="53"/>
        <v>accetto</v>
      </c>
    </row>
    <row r="527" spans="1:17" ht="12.75">
      <c r="A527" t="s">
        <v>565</v>
      </c>
      <c r="B527">
        <v>2.3692468799879407</v>
      </c>
      <c r="C527">
        <v>3.2659778567517606</v>
      </c>
      <c r="D527">
        <v>2.1200312772907637</v>
      </c>
      <c r="E527">
        <v>2.290248846753684</v>
      </c>
      <c r="F527">
        <v>2.7409403838703383</v>
      </c>
      <c r="G527">
        <v>3.0221169492756417</v>
      </c>
      <c r="H527">
        <v>3.4905502854508086</v>
      </c>
      <c r="I527">
        <v>2.7518033168416878</v>
      </c>
      <c r="J527">
        <v>3.596505885047918</v>
      </c>
      <c r="K527">
        <v>2.0584165092509465</v>
      </c>
      <c r="L527">
        <f t="shared" si="48"/>
        <v>2.770583819052149</v>
      </c>
      <c r="M527" s="11">
        <f t="shared" si="49"/>
        <v>0.31473427683893046</v>
      </c>
      <c r="N527">
        <f t="shared" si="50"/>
        <v>1.210087626024216</v>
      </c>
      <c r="O527" t="str">
        <f t="shared" si="51"/>
        <v>accetto</v>
      </c>
      <c r="P527">
        <f t="shared" si="52"/>
        <v>1.525210549511785</v>
      </c>
      <c r="Q527" t="str">
        <f t="shared" si="53"/>
        <v>accetto</v>
      </c>
    </row>
    <row r="528" spans="1:17" ht="12.75">
      <c r="A528" t="s">
        <v>566</v>
      </c>
      <c r="B528">
        <v>2.0918518017947463</v>
      </c>
      <c r="C528">
        <v>2.8908879278117183</v>
      </c>
      <c r="D528">
        <v>1.645834067112446</v>
      </c>
      <c r="E528">
        <v>0.42198274153633974</v>
      </c>
      <c r="F528">
        <v>1.3657789248918561</v>
      </c>
      <c r="G528">
        <v>1.9040041736479907</v>
      </c>
      <c r="H528">
        <v>4.142297323778621</v>
      </c>
      <c r="I528">
        <v>1.1934447194107634</v>
      </c>
      <c r="J528">
        <v>3.373329005200958</v>
      </c>
      <c r="K528">
        <v>1.8414665426575993</v>
      </c>
      <c r="L528">
        <f t="shared" si="48"/>
        <v>2.087087722784304</v>
      </c>
      <c r="M528" s="11">
        <f t="shared" si="49"/>
        <v>1.21160372704114</v>
      </c>
      <c r="N528">
        <f t="shared" si="50"/>
        <v>-1.8465998411970683</v>
      </c>
      <c r="O528" t="str">
        <f t="shared" si="51"/>
        <v>accetto</v>
      </c>
      <c r="P528">
        <f t="shared" si="52"/>
        <v>-1.186253469772085</v>
      </c>
      <c r="Q528" t="str">
        <f t="shared" si="53"/>
        <v>accetto</v>
      </c>
    </row>
    <row r="529" spans="1:17" ht="12.75">
      <c r="A529" t="s">
        <v>567</v>
      </c>
      <c r="B529">
        <v>3.0262473237007725</v>
      </c>
      <c r="C529">
        <v>1.2134872447450107</v>
      </c>
      <c r="D529">
        <v>2.3349650938143895</v>
      </c>
      <c r="E529">
        <v>2.2589446602046337</v>
      </c>
      <c r="F529">
        <v>1.4124076205234815</v>
      </c>
      <c r="G529">
        <v>2.199559072445254</v>
      </c>
      <c r="H529">
        <v>2.8888725816295846</v>
      </c>
      <c r="I529">
        <v>2.8481604986427556</v>
      </c>
      <c r="J529">
        <v>3.429133273757543</v>
      </c>
      <c r="K529">
        <v>3.473382462129848</v>
      </c>
      <c r="L529">
        <f t="shared" si="48"/>
        <v>2.5085159831593273</v>
      </c>
      <c r="M529" s="11">
        <f t="shared" si="49"/>
        <v>0.596999100326336</v>
      </c>
      <c r="N529">
        <f t="shared" si="50"/>
        <v>0.03808463447899868</v>
      </c>
      <c r="O529" t="str">
        <f t="shared" si="51"/>
        <v>accetto</v>
      </c>
      <c r="P529">
        <f t="shared" si="52"/>
        <v>0.034853625113978826</v>
      </c>
      <c r="Q529" t="str">
        <f t="shared" si="53"/>
        <v>accetto</v>
      </c>
    </row>
    <row r="530" spans="1:17" ht="12.75">
      <c r="A530" t="s">
        <v>568</v>
      </c>
      <c r="B530">
        <v>0.9206502898814506</v>
      </c>
      <c r="C530">
        <v>2.522154338026894</v>
      </c>
      <c r="D530">
        <v>2.7163173070618996</v>
      </c>
      <c r="E530">
        <v>1.232815917901462</v>
      </c>
      <c r="F530">
        <v>2.300402750872763</v>
      </c>
      <c r="G530">
        <v>2.620915947602498</v>
      </c>
      <c r="H530">
        <v>2.8741067744203974</v>
      </c>
      <c r="I530">
        <v>2.7779738772562723</v>
      </c>
      <c r="J530">
        <v>1.7596806272695176</v>
      </c>
      <c r="K530">
        <v>3.409116472826099</v>
      </c>
      <c r="L530">
        <f t="shared" si="48"/>
        <v>2.3134134303119254</v>
      </c>
      <c r="M530" s="11">
        <f t="shared" si="49"/>
        <v>0.6050544594528304</v>
      </c>
      <c r="N530">
        <f t="shared" si="50"/>
        <v>-0.8344405070220733</v>
      </c>
      <c r="O530" t="str">
        <f t="shared" si="51"/>
        <v>accetto</v>
      </c>
      <c r="P530">
        <f t="shared" si="52"/>
        <v>-0.7585481392869972</v>
      </c>
      <c r="Q530" t="str">
        <f t="shared" si="53"/>
        <v>accetto</v>
      </c>
    </row>
    <row r="531" spans="1:17" ht="12.75">
      <c r="A531" t="s">
        <v>569</v>
      </c>
      <c r="B531">
        <v>2.645308308673293</v>
      </c>
      <c r="C531">
        <v>2.0524846227419857</v>
      </c>
      <c r="D531">
        <v>3.45623071656064</v>
      </c>
      <c r="E531">
        <v>3.0536888303913656</v>
      </c>
      <c r="F531">
        <v>2.5346604172273146</v>
      </c>
      <c r="G531">
        <v>2.2432334811924193</v>
      </c>
      <c r="H531">
        <v>3.4120908569002495</v>
      </c>
      <c r="I531">
        <v>4.055979090171604</v>
      </c>
      <c r="J531">
        <v>2.344954200978009</v>
      </c>
      <c r="K531">
        <v>1.6600226830337306</v>
      </c>
      <c r="L531">
        <f t="shared" si="48"/>
        <v>2.745865320787061</v>
      </c>
      <c r="M531" s="11">
        <f t="shared" si="49"/>
        <v>0.5430608449773694</v>
      </c>
      <c r="N531">
        <f t="shared" si="50"/>
        <v>1.0995431411793217</v>
      </c>
      <c r="O531" t="str">
        <f t="shared" si="51"/>
        <v>accetto</v>
      </c>
      <c r="P531">
        <f t="shared" si="52"/>
        <v>1.055049972423301</v>
      </c>
      <c r="Q531" t="str">
        <f t="shared" si="53"/>
        <v>accetto</v>
      </c>
    </row>
    <row r="532" spans="1:17" ht="12.75">
      <c r="A532" t="s">
        <v>570</v>
      </c>
      <c r="B532">
        <v>2.4316558889643147</v>
      </c>
      <c r="C532">
        <v>2.1661189565759287</v>
      </c>
      <c r="D532">
        <v>3.1021134108937076</v>
      </c>
      <c r="E532">
        <v>2.532115309124947</v>
      </c>
      <c r="F532">
        <v>2.258199456410921</v>
      </c>
      <c r="G532">
        <v>3.205562488992655</v>
      </c>
      <c r="H532">
        <v>3.251737792024869</v>
      </c>
      <c r="I532">
        <v>2.5105759451025733</v>
      </c>
      <c r="J532">
        <v>3.540130856304131</v>
      </c>
      <c r="K532">
        <v>2.790288631210842</v>
      </c>
      <c r="L532">
        <f t="shared" si="48"/>
        <v>2.778849873560489</v>
      </c>
      <c r="M532" s="11">
        <f t="shared" si="49"/>
        <v>0.22108823071726785</v>
      </c>
      <c r="N532">
        <f t="shared" si="50"/>
        <v>1.2470545455969493</v>
      </c>
      <c r="O532" t="str">
        <f t="shared" si="51"/>
        <v>accetto</v>
      </c>
      <c r="P532">
        <f t="shared" si="52"/>
        <v>1.8753729165616637</v>
      </c>
      <c r="Q532" t="str">
        <f t="shared" si="53"/>
        <v>rifiuto</v>
      </c>
    </row>
    <row r="533" spans="1:17" ht="12.75">
      <c r="A533" t="s">
        <v>571</v>
      </c>
      <c r="B533">
        <v>2.703653665894308</v>
      </c>
      <c r="C533">
        <v>2.2978110172903143</v>
      </c>
      <c r="D533">
        <v>2.4158771833947412</v>
      </c>
      <c r="E533">
        <v>2.881156868563721</v>
      </c>
      <c r="F533">
        <v>2.0697336387092946</v>
      </c>
      <c r="G533">
        <v>1.5898931376659675</v>
      </c>
      <c r="H533">
        <v>1.2885735609779658</v>
      </c>
      <c r="I533">
        <v>2.3336853047749173</v>
      </c>
      <c r="J533">
        <v>3.0760160042495954</v>
      </c>
      <c r="K533">
        <v>2.516851091611443</v>
      </c>
      <c r="L533">
        <f t="shared" si="48"/>
        <v>2.317325147313227</v>
      </c>
      <c r="M533" s="11">
        <f t="shared" si="49"/>
        <v>0.304636447002483</v>
      </c>
      <c r="N533">
        <f t="shared" si="50"/>
        <v>-0.8169467767747699</v>
      </c>
      <c r="O533" t="str">
        <f t="shared" si="51"/>
        <v>accetto</v>
      </c>
      <c r="P533">
        <f t="shared" si="52"/>
        <v>-1.046617121475833</v>
      </c>
      <c r="Q533" t="str">
        <f t="shared" si="53"/>
        <v>accetto</v>
      </c>
    </row>
    <row r="534" spans="1:17" ht="12.75">
      <c r="A534" t="s">
        <v>572</v>
      </c>
      <c r="B534">
        <v>2.1927364784892234</v>
      </c>
      <c r="C534">
        <v>2.7975429128014184</v>
      </c>
      <c r="D534">
        <v>2.704443083505339</v>
      </c>
      <c r="E534">
        <v>2.342126928332391</v>
      </c>
      <c r="F534">
        <v>1.6760184382519583</v>
      </c>
      <c r="G534">
        <v>0.9904663190900465</v>
      </c>
      <c r="H534">
        <v>2.9658407987051305</v>
      </c>
      <c r="I534">
        <v>2.246812388732451</v>
      </c>
      <c r="J534">
        <v>2.503705117891286</v>
      </c>
      <c r="K534">
        <v>2.3995100321110385</v>
      </c>
      <c r="L534">
        <f t="shared" si="48"/>
        <v>2.2819202497910283</v>
      </c>
      <c r="M534" s="11">
        <f t="shared" si="49"/>
        <v>0.33588187654813595</v>
      </c>
      <c r="N534">
        <f t="shared" si="50"/>
        <v>-0.9752822919668696</v>
      </c>
      <c r="O534" t="str">
        <f t="shared" si="51"/>
        <v>accetto</v>
      </c>
      <c r="P534">
        <f t="shared" si="52"/>
        <v>-1.1899317581820146</v>
      </c>
      <c r="Q534" t="str">
        <f t="shared" si="53"/>
        <v>accetto</v>
      </c>
    </row>
    <row r="535" spans="1:17" ht="12.75">
      <c r="A535" t="s">
        <v>573</v>
      </c>
      <c r="B535">
        <v>1.157166880357181</v>
      </c>
      <c r="C535">
        <v>0.870281909192272</v>
      </c>
      <c r="D535">
        <v>2.4164760796475093</v>
      </c>
      <c r="E535">
        <v>2.789935724559882</v>
      </c>
      <c r="F535">
        <v>3.23472753067108</v>
      </c>
      <c r="G535">
        <v>1.660680263080394</v>
      </c>
      <c r="H535">
        <v>2.463064580899754</v>
      </c>
      <c r="I535">
        <v>2.2191602634939045</v>
      </c>
      <c r="J535">
        <v>1.486873335538803</v>
      </c>
      <c r="K535">
        <v>3.2227672911426453</v>
      </c>
      <c r="L535">
        <f t="shared" si="48"/>
        <v>2.1521133858583426</v>
      </c>
      <c r="M535" s="11">
        <f t="shared" si="49"/>
        <v>0.690367265850555</v>
      </c>
      <c r="N535">
        <f t="shared" si="50"/>
        <v>-1.5557962353659713</v>
      </c>
      <c r="O535" t="str">
        <f t="shared" si="51"/>
        <v>accetto</v>
      </c>
      <c r="P535">
        <f t="shared" si="52"/>
        <v>-1.3240293826331075</v>
      </c>
      <c r="Q535" t="str">
        <f t="shared" si="53"/>
        <v>accetto</v>
      </c>
    </row>
    <row r="536" spans="1:17" ht="12.75">
      <c r="A536" t="s">
        <v>574</v>
      </c>
      <c r="B536">
        <v>2.1242114927463263</v>
      </c>
      <c r="C536">
        <v>1.9349200824922264</v>
      </c>
      <c r="D536">
        <v>2.4965111278697805</v>
      </c>
      <c r="E536">
        <v>2.601254464984777</v>
      </c>
      <c r="F536">
        <v>1.6475141921705472</v>
      </c>
      <c r="G536">
        <v>2.1084810204320092</v>
      </c>
      <c r="H536">
        <v>2.6354880179030715</v>
      </c>
      <c r="I536">
        <v>2.894232904063756</v>
      </c>
      <c r="J536">
        <v>2.533522916290849</v>
      </c>
      <c r="K536">
        <v>2.2667270959402686</v>
      </c>
      <c r="L536">
        <f t="shared" si="48"/>
        <v>2.324286331489361</v>
      </c>
      <c r="M536" s="11">
        <f t="shared" si="49"/>
        <v>0.14126442272083434</v>
      </c>
      <c r="N536">
        <f t="shared" si="50"/>
        <v>-0.7858154147313055</v>
      </c>
      <c r="O536" t="str">
        <f t="shared" si="51"/>
        <v>accetto</v>
      </c>
      <c r="P536">
        <f t="shared" si="52"/>
        <v>-1.4783904430302321</v>
      </c>
      <c r="Q536" t="str">
        <f t="shared" si="53"/>
        <v>accetto</v>
      </c>
    </row>
    <row r="537" spans="1:17" ht="12.75">
      <c r="A537" t="s">
        <v>575</v>
      </c>
      <c r="B537">
        <v>2.967253229196558</v>
      </c>
      <c r="C537">
        <v>1.4534444740957042</v>
      </c>
      <c r="D537">
        <v>2.5590021333800905</v>
      </c>
      <c r="E537">
        <v>4.26466830791469</v>
      </c>
      <c r="F537">
        <v>1.5233987719693687</v>
      </c>
      <c r="G537">
        <v>3.1461150018890294</v>
      </c>
      <c r="H537">
        <v>3.192598997754885</v>
      </c>
      <c r="I537">
        <v>3.3568653874067422</v>
      </c>
      <c r="J537">
        <v>2.6909442031342223</v>
      </c>
      <c r="K537">
        <v>3.1139353817570736</v>
      </c>
      <c r="L537">
        <f t="shared" si="48"/>
        <v>2.8268225888498364</v>
      </c>
      <c r="M537" s="11">
        <f t="shared" si="49"/>
        <v>0.7068346724044213</v>
      </c>
      <c r="N537">
        <f t="shared" si="50"/>
        <v>1.461595050501398</v>
      </c>
      <c r="O537" t="str">
        <f t="shared" si="51"/>
        <v>accetto</v>
      </c>
      <c r="P537">
        <f t="shared" si="52"/>
        <v>1.2292865882681514</v>
      </c>
      <c r="Q537" t="str">
        <f t="shared" si="53"/>
        <v>accetto</v>
      </c>
    </row>
    <row r="538" spans="1:17" ht="12.75">
      <c r="A538" t="s">
        <v>576</v>
      </c>
      <c r="B538">
        <v>2.8833474622399535</v>
      </c>
      <c r="C538">
        <v>2.071489329200631</v>
      </c>
      <c r="D538">
        <v>4.040531586288125</v>
      </c>
      <c r="E538">
        <v>2.527946348095611</v>
      </c>
      <c r="F538">
        <v>2.879343298166077</v>
      </c>
      <c r="G538">
        <v>3.563179921216033</v>
      </c>
      <c r="H538">
        <v>3.7250282170043647</v>
      </c>
      <c r="I538">
        <v>3.686383732892864</v>
      </c>
      <c r="J538">
        <v>2.7451294420893646</v>
      </c>
      <c r="K538">
        <v>2.436708322452432</v>
      </c>
      <c r="L538">
        <f t="shared" si="48"/>
        <v>3.0559087659645456</v>
      </c>
      <c r="M538" s="11">
        <f t="shared" si="49"/>
        <v>0.42897748160574956</v>
      </c>
      <c r="N538">
        <f t="shared" si="50"/>
        <v>2.486099579969491</v>
      </c>
      <c r="O538" t="str">
        <f t="shared" si="51"/>
        <v>rifiuto</v>
      </c>
      <c r="P538">
        <f t="shared" si="52"/>
        <v>2.684023257311327</v>
      </c>
      <c r="Q538" t="str">
        <f t="shared" si="53"/>
        <v>rifiuto</v>
      </c>
    </row>
    <row r="539" spans="1:17" ht="12.75">
      <c r="A539" t="s">
        <v>577</v>
      </c>
      <c r="B539">
        <v>1.9580688294649917</v>
      </c>
      <c r="C539">
        <v>1.620257579625104</v>
      </c>
      <c r="D539">
        <v>3.1357561064351103</v>
      </c>
      <c r="E539">
        <v>2.6620347977086567</v>
      </c>
      <c r="F539">
        <v>1.5039382612485497</v>
      </c>
      <c r="G539">
        <v>1.6503036820995476</v>
      </c>
      <c r="H539">
        <v>1.8385403918387055</v>
      </c>
      <c r="I539">
        <v>4.000157136088092</v>
      </c>
      <c r="J539">
        <v>2.7453014740331128</v>
      </c>
      <c r="K539">
        <v>3.1424283734122582</v>
      </c>
      <c r="L539">
        <f t="shared" si="48"/>
        <v>2.425678663195413</v>
      </c>
      <c r="M539" s="11">
        <f t="shared" si="49"/>
        <v>0.7019834117410366</v>
      </c>
      <c r="N539">
        <f t="shared" si="50"/>
        <v>-0.3323751225474279</v>
      </c>
      <c r="O539" t="str">
        <f t="shared" si="51"/>
        <v>accetto</v>
      </c>
      <c r="P539">
        <f t="shared" si="52"/>
        <v>-0.2805111236274962</v>
      </c>
      <c r="Q539" t="str">
        <f t="shared" si="53"/>
        <v>accetto</v>
      </c>
    </row>
    <row r="540" spans="1:17" ht="12.75">
      <c r="A540" t="s">
        <v>578</v>
      </c>
      <c r="B540">
        <v>1.981781905524258</v>
      </c>
      <c r="C540">
        <v>2.429427512571465</v>
      </c>
      <c r="D540">
        <v>3.115118704286033</v>
      </c>
      <c r="E540">
        <v>3.2141576550793616</v>
      </c>
      <c r="F540">
        <v>2.444199750881353</v>
      </c>
      <c r="G540">
        <v>4.190967893882771</v>
      </c>
      <c r="H540">
        <v>3.626458736562199</v>
      </c>
      <c r="I540">
        <v>3.32036567537898</v>
      </c>
      <c r="J540">
        <v>1.720955754399256</v>
      </c>
      <c r="K540">
        <v>2.329233375314743</v>
      </c>
      <c r="L540">
        <f t="shared" si="48"/>
        <v>2.837266696388042</v>
      </c>
      <c r="M540" s="11">
        <f t="shared" si="49"/>
        <v>0.6072111989268052</v>
      </c>
      <c r="N540">
        <f t="shared" si="50"/>
        <v>1.5083025193408892</v>
      </c>
      <c r="O540" t="str">
        <f t="shared" si="51"/>
        <v>accetto</v>
      </c>
      <c r="P540">
        <f t="shared" si="52"/>
        <v>1.3686852035453918</v>
      </c>
      <c r="Q540" t="str">
        <f t="shared" si="53"/>
        <v>accetto</v>
      </c>
    </row>
    <row r="541" spans="1:17" ht="12.75">
      <c r="A541" t="s">
        <v>579</v>
      </c>
      <c r="B541">
        <v>2.182777919053933</v>
      </c>
      <c r="C541">
        <v>2.0904458024040196</v>
      </c>
      <c r="D541">
        <v>1.043137033830135</v>
      </c>
      <c r="E541">
        <v>1.9151958966426719</v>
      </c>
      <c r="F541">
        <v>2.2037577773153316</v>
      </c>
      <c r="G541">
        <v>2.908275212444096</v>
      </c>
      <c r="H541">
        <v>1.9284198474588266</v>
      </c>
      <c r="I541">
        <v>2.3369096978888138</v>
      </c>
      <c r="J541">
        <v>2.6348272223060576</v>
      </c>
      <c r="K541">
        <v>3.5267509512959805</v>
      </c>
      <c r="L541">
        <f t="shared" si="48"/>
        <v>2.2770497360639865</v>
      </c>
      <c r="M541" s="11">
        <f t="shared" si="49"/>
        <v>0.43509868287764264</v>
      </c>
      <c r="N541">
        <f t="shared" si="50"/>
        <v>-0.9970638915248919</v>
      </c>
      <c r="O541" t="str">
        <f t="shared" si="51"/>
        <v>accetto</v>
      </c>
      <c r="P541">
        <f t="shared" si="52"/>
        <v>-1.068843465600534</v>
      </c>
      <c r="Q541" t="str">
        <f t="shared" si="53"/>
        <v>accetto</v>
      </c>
    </row>
    <row r="542" spans="1:17" ht="12.75">
      <c r="A542" t="s">
        <v>580</v>
      </c>
      <c r="B542">
        <v>2.2850428707363335</v>
      </c>
      <c r="C542">
        <v>3.12457081454113</v>
      </c>
      <c r="D542">
        <v>2.870689448285475</v>
      </c>
      <c r="E542">
        <v>2.1629106412137844</v>
      </c>
      <c r="F542">
        <v>2.7575173498144068</v>
      </c>
      <c r="G542">
        <v>2.6238260206696395</v>
      </c>
      <c r="H542">
        <v>2.0955529002480944</v>
      </c>
      <c r="I542">
        <v>2.558242459609801</v>
      </c>
      <c r="J542">
        <v>2.445393523948951</v>
      </c>
      <c r="K542">
        <v>2.5564513980646097</v>
      </c>
      <c r="L542">
        <f t="shared" si="48"/>
        <v>2.5480197427132225</v>
      </c>
      <c r="M542" s="11">
        <f t="shared" si="49"/>
        <v>0.10211806142134429</v>
      </c>
      <c r="N542">
        <f t="shared" si="50"/>
        <v>0.21475081793763146</v>
      </c>
      <c r="O542" t="str">
        <f t="shared" si="51"/>
        <v>accetto</v>
      </c>
      <c r="P542">
        <f t="shared" si="52"/>
        <v>0.47519137347950435</v>
      </c>
      <c r="Q542" t="str">
        <f t="shared" si="53"/>
        <v>accetto</v>
      </c>
    </row>
    <row r="543" spans="1:17" ht="12.75">
      <c r="A543" t="s">
        <v>581</v>
      </c>
      <c r="B543">
        <v>2.426273861565278</v>
      </c>
      <c r="C543">
        <v>2.7634227080329765</v>
      </c>
      <c r="D543">
        <v>2.9872242085355083</v>
      </c>
      <c r="E543">
        <v>1.9250386962653465</v>
      </c>
      <c r="F543">
        <v>2.7374458845270055</v>
      </c>
      <c r="G543">
        <v>1.6851232690692086</v>
      </c>
      <c r="H543">
        <v>2.5196646981680715</v>
      </c>
      <c r="I543">
        <v>3.0624785372742735</v>
      </c>
      <c r="J543">
        <v>1.3743097799715542</v>
      </c>
      <c r="K543">
        <v>2.034360977079359</v>
      </c>
      <c r="L543">
        <f t="shared" si="48"/>
        <v>2.351534262048858</v>
      </c>
      <c r="M543" s="11">
        <f t="shared" si="49"/>
        <v>0.32706065048790517</v>
      </c>
      <c r="N543">
        <f t="shared" si="50"/>
        <v>-0.6639589647768469</v>
      </c>
      <c r="O543" t="str">
        <f t="shared" si="51"/>
        <v>accetto</v>
      </c>
      <c r="P543">
        <f t="shared" si="52"/>
        <v>-0.8209412781802976</v>
      </c>
      <c r="Q543" t="str">
        <f t="shared" si="53"/>
        <v>accetto</v>
      </c>
    </row>
    <row r="544" spans="1:17" ht="12.75">
      <c r="A544" t="s">
        <v>582</v>
      </c>
      <c r="B544">
        <v>2.035099749772371</v>
      </c>
      <c r="C544">
        <v>1.6285247595760666</v>
      </c>
      <c r="D544">
        <v>2.562802913894302</v>
      </c>
      <c r="E544">
        <v>1.74959344582021</v>
      </c>
      <c r="F544">
        <v>2.6885888125025303</v>
      </c>
      <c r="G544">
        <v>0.45954036962939426</v>
      </c>
      <c r="H544">
        <v>1.315822134647533</v>
      </c>
      <c r="I544">
        <v>4.0197205444201245</v>
      </c>
      <c r="J544">
        <v>1.6672094380669478</v>
      </c>
      <c r="K544">
        <v>3.3404162395891035</v>
      </c>
      <c r="L544">
        <f t="shared" si="48"/>
        <v>2.1467318407918583</v>
      </c>
      <c r="M544" s="11">
        <f t="shared" si="49"/>
        <v>1.0672644650985137</v>
      </c>
      <c r="N544">
        <f t="shared" si="50"/>
        <v>-1.5798632365512462</v>
      </c>
      <c r="O544" t="str">
        <f t="shared" si="51"/>
        <v>accetto</v>
      </c>
      <c r="P544">
        <f t="shared" si="52"/>
        <v>-1.0813554427079866</v>
      </c>
      <c r="Q544" t="str">
        <f t="shared" si="53"/>
        <v>accetto</v>
      </c>
    </row>
    <row r="545" spans="1:17" ht="12.75">
      <c r="A545" t="s">
        <v>583</v>
      </c>
      <c r="B545">
        <v>2.6030583887313696</v>
      </c>
      <c r="C545">
        <v>2.9139120722084044</v>
      </c>
      <c r="D545">
        <v>3.472824564144048</v>
      </c>
      <c r="E545">
        <v>1.1967085030164526</v>
      </c>
      <c r="F545">
        <v>3.1562825720970977</v>
      </c>
      <c r="G545">
        <v>3.066718240411319</v>
      </c>
      <c r="H545">
        <v>1.5590656564563687</v>
      </c>
      <c r="I545">
        <v>2.4194175043305677</v>
      </c>
      <c r="J545">
        <v>2.398417548879479</v>
      </c>
      <c r="K545">
        <v>1.4254627549462384</v>
      </c>
      <c r="L545">
        <f t="shared" si="48"/>
        <v>2.4211867805221345</v>
      </c>
      <c r="M545" s="11">
        <f t="shared" si="49"/>
        <v>0.6192735554866265</v>
      </c>
      <c r="N545">
        <f t="shared" si="50"/>
        <v>-0.3524634325562353</v>
      </c>
      <c r="O545" t="str">
        <f t="shared" si="51"/>
        <v>accetto</v>
      </c>
      <c r="P545">
        <f t="shared" si="52"/>
        <v>-0.3167071011010774</v>
      </c>
      <c r="Q545" t="str">
        <f t="shared" si="53"/>
        <v>accetto</v>
      </c>
    </row>
    <row r="546" spans="1:17" ht="12.75">
      <c r="A546" t="s">
        <v>584</v>
      </c>
      <c r="B546">
        <v>2.4784413426755236</v>
      </c>
      <c r="C546">
        <v>2.901329623687161</v>
      </c>
      <c r="D546">
        <v>3.7281923185491905</v>
      </c>
      <c r="E546">
        <v>2.8701307464120873</v>
      </c>
      <c r="F546">
        <v>3.13664681388218</v>
      </c>
      <c r="G546">
        <v>2.8265214525595184</v>
      </c>
      <c r="H546">
        <v>2.078294237629734</v>
      </c>
      <c r="I546">
        <v>4.044030105069396</v>
      </c>
      <c r="J546">
        <v>2.8515231604217206</v>
      </c>
      <c r="K546">
        <v>2.572421428880034</v>
      </c>
      <c r="L546">
        <f t="shared" si="48"/>
        <v>2.9487531229766546</v>
      </c>
      <c r="M546" s="11">
        <f t="shared" si="49"/>
        <v>0.33286702946478086</v>
      </c>
      <c r="N546">
        <f t="shared" si="50"/>
        <v>2.006884976182245</v>
      </c>
      <c r="O546" t="str">
        <f t="shared" si="51"/>
        <v>rifiuto</v>
      </c>
      <c r="P546">
        <f t="shared" si="52"/>
        <v>2.459643095785436</v>
      </c>
      <c r="Q546" t="str">
        <f t="shared" si="53"/>
        <v>rifiuto</v>
      </c>
    </row>
    <row r="547" spans="1:17" ht="12.75">
      <c r="A547" t="s">
        <v>585</v>
      </c>
      <c r="B547">
        <v>1.861890110708373</v>
      </c>
      <c r="C547">
        <v>3.4322202020939585</v>
      </c>
      <c r="D547">
        <v>2.6600926052969953</v>
      </c>
      <c r="E547">
        <v>1.4651072752167238</v>
      </c>
      <c r="F547">
        <v>2.0611738436764426</v>
      </c>
      <c r="G547">
        <v>2.571660147334569</v>
      </c>
      <c r="H547">
        <v>2.0901258551441515</v>
      </c>
      <c r="I547">
        <v>2.429047273742526</v>
      </c>
      <c r="J547">
        <v>3.9655513832167344</v>
      </c>
      <c r="K547">
        <v>3.75107417484287</v>
      </c>
      <c r="L547">
        <f t="shared" si="48"/>
        <v>2.6287942871273344</v>
      </c>
      <c r="M547" s="11">
        <f t="shared" si="49"/>
        <v>0.69897041889992</v>
      </c>
      <c r="N547">
        <f t="shared" si="50"/>
        <v>0.5759855622606918</v>
      </c>
      <c r="O547" t="str">
        <f t="shared" si="51"/>
        <v>accetto</v>
      </c>
      <c r="P547">
        <f t="shared" si="52"/>
        <v>0.4871550415988602</v>
      </c>
      <c r="Q547" t="str">
        <f t="shared" si="53"/>
        <v>accetto</v>
      </c>
    </row>
    <row r="548" spans="1:17" ht="12.75">
      <c r="A548" t="s">
        <v>586</v>
      </c>
      <c r="B548">
        <v>2.957206242126631</v>
      </c>
      <c r="C548">
        <v>2.8399399441718742</v>
      </c>
      <c r="D548">
        <v>1.8178981663641025</v>
      </c>
      <c r="E548">
        <v>3.094453969958977</v>
      </c>
      <c r="F548">
        <v>1.5865393186504662</v>
      </c>
      <c r="G548">
        <v>3.1078853237727344</v>
      </c>
      <c r="H548">
        <v>3.1231334635344865</v>
      </c>
      <c r="I548">
        <v>1.6514162625207973</v>
      </c>
      <c r="J548">
        <v>2.7443255545017564</v>
      </c>
      <c r="K548">
        <v>1.5214292473797286</v>
      </c>
      <c r="L548">
        <f t="shared" si="48"/>
        <v>2.4444227492981554</v>
      </c>
      <c r="M548" s="11">
        <f t="shared" si="49"/>
        <v>0.49355190999596726</v>
      </c>
      <c r="N548">
        <f t="shared" si="50"/>
        <v>-0.24854902114374489</v>
      </c>
      <c r="O548" t="str">
        <f t="shared" si="51"/>
        <v>accetto</v>
      </c>
      <c r="P548">
        <f t="shared" si="52"/>
        <v>-0.25016735729936707</v>
      </c>
      <c r="Q548" t="str">
        <f t="shared" si="53"/>
        <v>accetto</v>
      </c>
    </row>
    <row r="549" spans="1:17" ht="12.75">
      <c r="A549" t="s">
        <v>587</v>
      </c>
      <c r="B549">
        <v>2.1203439895623433</v>
      </c>
      <c r="C549">
        <v>2.9630215649353886</v>
      </c>
      <c r="D549">
        <v>2.278972715562304</v>
      </c>
      <c r="E549">
        <v>2.2118874924888132</v>
      </c>
      <c r="F549">
        <v>3.71496354440751</v>
      </c>
      <c r="G549">
        <v>3.0219754650602226</v>
      </c>
      <c r="H549">
        <v>2.1313572495125754</v>
      </c>
      <c r="I549">
        <v>2.437305610930025</v>
      </c>
      <c r="J549">
        <v>1.91702152535413</v>
      </c>
      <c r="K549">
        <v>2.09031798427759</v>
      </c>
      <c r="L549">
        <f t="shared" si="48"/>
        <v>2.4887167142090902</v>
      </c>
      <c r="M549" s="11">
        <f t="shared" si="49"/>
        <v>0.3205825031225815</v>
      </c>
      <c r="N549">
        <f t="shared" si="50"/>
        <v>-0.0504603880760634</v>
      </c>
      <c r="O549" t="str">
        <f t="shared" si="51"/>
        <v>accetto</v>
      </c>
      <c r="P549">
        <f t="shared" si="52"/>
        <v>-0.0630181544986091</v>
      </c>
      <c r="Q549" t="str">
        <f t="shared" si="53"/>
        <v>accetto</v>
      </c>
    </row>
    <row r="550" spans="1:17" ht="12.75">
      <c r="A550" t="s">
        <v>588</v>
      </c>
      <c r="B550">
        <v>2.8553842325050027</v>
      </c>
      <c r="C550">
        <v>2.404207147285433</v>
      </c>
      <c r="D550">
        <v>4.904922969290055</v>
      </c>
      <c r="E550">
        <v>1.4247746271712458</v>
      </c>
      <c r="F550">
        <v>2.8440751419225307</v>
      </c>
      <c r="G550">
        <v>3.3889678343302876</v>
      </c>
      <c r="H550">
        <v>3.7781105221893085</v>
      </c>
      <c r="I550">
        <v>2.3106828653430966</v>
      </c>
      <c r="J550">
        <v>2.5396437163828978</v>
      </c>
      <c r="K550">
        <v>2.327730105525916</v>
      </c>
      <c r="L550">
        <f t="shared" si="48"/>
        <v>2.8778499161945774</v>
      </c>
      <c r="M550" s="11">
        <f t="shared" si="49"/>
        <v>0.9174266956905418</v>
      </c>
      <c r="N550">
        <f t="shared" si="50"/>
        <v>1.6897961958073475</v>
      </c>
      <c r="O550" t="str">
        <f t="shared" si="51"/>
        <v>rifiuto</v>
      </c>
      <c r="P550">
        <f t="shared" si="52"/>
        <v>1.2474801493363425</v>
      </c>
      <c r="Q550" t="str">
        <f t="shared" si="53"/>
        <v>accetto</v>
      </c>
    </row>
    <row r="551" spans="1:17" ht="12.75">
      <c r="A551" t="s">
        <v>589</v>
      </c>
      <c r="B551">
        <v>3.460840207987985</v>
      </c>
      <c r="C551">
        <v>2.641498685395618</v>
      </c>
      <c r="D551">
        <v>2.5663882525350346</v>
      </c>
      <c r="E551">
        <v>2.821474646284514</v>
      </c>
      <c r="F551">
        <v>1.4671555807899495</v>
      </c>
      <c r="G551">
        <v>2.336743293158179</v>
      </c>
      <c r="H551">
        <v>2.397652247896076</v>
      </c>
      <c r="I551">
        <v>3.1939109422978618</v>
      </c>
      <c r="J551">
        <v>3.0650059598497137</v>
      </c>
      <c r="K551">
        <v>1.8268888451439125</v>
      </c>
      <c r="L551">
        <f t="shared" si="48"/>
        <v>2.5777558661338844</v>
      </c>
      <c r="M551" s="11">
        <f t="shared" si="49"/>
        <v>0.37202750562579784</v>
      </c>
      <c r="N551">
        <f t="shared" si="50"/>
        <v>0.34773480464947865</v>
      </c>
      <c r="O551" t="str">
        <f t="shared" si="51"/>
        <v>accetto</v>
      </c>
      <c r="P551">
        <f t="shared" si="52"/>
        <v>0.40313048238473714</v>
      </c>
      <c r="Q551" t="str">
        <f t="shared" si="53"/>
        <v>accetto</v>
      </c>
    </row>
    <row r="552" spans="1:17" ht="12.75">
      <c r="A552" t="s">
        <v>590</v>
      </c>
      <c r="B552">
        <v>3.4055439963867684</v>
      </c>
      <c r="C552">
        <v>3.15711539963786</v>
      </c>
      <c r="D552">
        <v>4.069664472463046</v>
      </c>
      <c r="E552">
        <v>2.296176713824707</v>
      </c>
      <c r="F552">
        <v>3.6032167386292713</v>
      </c>
      <c r="G552">
        <v>2.031737087993406</v>
      </c>
      <c r="H552">
        <v>1.8533914111321792</v>
      </c>
      <c r="I552">
        <v>3.5187474464737534</v>
      </c>
      <c r="J552">
        <v>2.0253863760513013</v>
      </c>
      <c r="K552">
        <v>2.8599953317075233</v>
      </c>
      <c r="L552">
        <f t="shared" si="48"/>
        <v>2.8820974974299816</v>
      </c>
      <c r="M552" s="11">
        <f t="shared" si="49"/>
        <v>0.6160419083829838</v>
      </c>
      <c r="N552">
        <f t="shared" si="50"/>
        <v>1.70879195657198</v>
      </c>
      <c r="O552" t="str">
        <f t="shared" si="51"/>
        <v>rifiuto</v>
      </c>
      <c r="P552">
        <f t="shared" si="52"/>
        <v>1.5394623233303573</v>
      </c>
      <c r="Q552" t="str">
        <f t="shared" si="53"/>
        <v>accetto</v>
      </c>
    </row>
    <row r="553" spans="1:17" ht="12.75">
      <c r="A553" t="s">
        <v>591</v>
      </c>
      <c r="B553">
        <v>2.1107495912042396</v>
      </c>
      <c r="C553">
        <v>2.767950202926386</v>
      </c>
      <c r="D553">
        <v>3.2606496898210935</v>
      </c>
      <c r="E553">
        <v>2.926237276701613</v>
      </c>
      <c r="F553">
        <v>1.5194532916893877</v>
      </c>
      <c r="G553">
        <v>2.0089275815826113</v>
      </c>
      <c r="H553">
        <v>2.0280938694463657</v>
      </c>
      <c r="I553">
        <v>2.901456637926003</v>
      </c>
      <c r="J553">
        <v>2.4554790976230834</v>
      </c>
      <c r="K553">
        <v>2.344344854186602</v>
      </c>
      <c r="L553">
        <f t="shared" si="48"/>
        <v>2.4323342093107385</v>
      </c>
      <c r="M553" s="11">
        <f t="shared" si="49"/>
        <v>0.2833877996710604</v>
      </c>
      <c r="N553">
        <f t="shared" si="50"/>
        <v>-0.3026106154649221</v>
      </c>
      <c r="O553" t="str">
        <f t="shared" si="51"/>
        <v>accetto</v>
      </c>
      <c r="P553">
        <f t="shared" si="52"/>
        <v>-0.4019560653859345</v>
      </c>
      <c r="Q553" t="str">
        <f t="shared" si="53"/>
        <v>accetto</v>
      </c>
    </row>
    <row r="554" spans="1:17" ht="12.75">
      <c r="A554" t="s">
        <v>592</v>
      </c>
      <c r="B554">
        <v>2.429047273742526</v>
      </c>
      <c r="C554">
        <v>2.850237744169135</v>
      </c>
      <c r="D554">
        <v>2.5407273568509936</v>
      </c>
      <c r="E554">
        <v>1.3195425264029836</v>
      </c>
      <c r="F554">
        <v>1.696265151033458</v>
      </c>
      <c r="G554">
        <v>2.015173788138327</v>
      </c>
      <c r="H554">
        <v>2.220915150097653</v>
      </c>
      <c r="I554">
        <v>2.6327347029155135</v>
      </c>
      <c r="J554">
        <v>1.6636273149765657</v>
      </c>
      <c r="K554">
        <v>3.2878387758091776</v>
      </c>
      <c r="L554">
        <f t="shared" si="48"/>
        <v>2.2656109784136333</v>
      </c>
      <c r="M554" s="11">
        <f t="shared" si="49"/>
        <v>0.36335771331615047</v>
      </c>
      <c r="N554">
        <f t="shared" si="50"/>
        <v>-1.0482195708935629</v>
      </c>
      <c r="O554" t="str">
        <f t="shared" si="51"/>
        <v>accetto</v>
      </c>
      <c r="P554">
        <f t="shared" si="52"/>
        <v>-1.2296176099003493</v>
      </c>
      <c r="Q554" t="str">
        <f t="shared" si="53"/>
        <v>accetto</v>
      </c>
    </row>
    <row r="555" spans="1:17" ht="12.75">
      <c r="A555" t="s">
        <v>593</v>
      </c>
      <c r="B555">
        <v>3.0598835881414743</v>
      </c>
      <c r="C555">
        <v>1.634962291377633</v>
      </c>
      <c r="D555">
        <v>2.809405078044165</v>
      </c>
      <c r="E555">
        <v>2.634662425350598</v>
      </c>
      <c r="F555">
        <v>1.4414890578927952</v>
      </c>
      <c r="G555">
        <v>2.66081369246308</v>
      </c>
      <c r="H555">
        <v>2.747888384290036</v>
      </c>
      <c r="I555">
        <v>2.1760043622407466</v>
      </c>
      <c r="J555">
        <v>2.047915325694021</v>
      </c>
      <c r="K555">
        <v>2.529515536666622</v>
      </c>
      <c r="L555">
        <f t="shared" si="48"/>
        <v>2.374253974216117</v>
      </c>
      <c r="M555" s="11">
        <f t="shared" si="49"/>
        <v>0.2817205236632808</v>
      </c>
      <c r="N555">
        <f t="shared" si="50"/>
        <v>-0.5623533231064071</v>
      </c>
      <c r="O555" t="str">
        <f t="shared" si="51"/>
        <v>accetto</v>
      </c>
      <c r="P555">
        <f t="shared" si="52"/>
        <v>-0.7491780153877496</v>
      </c>
      <c r="Q555" t="str">
        <f t="shared" si="53"/>
        <v>accetto</v>
      </c>
    </row>
    <row r="556" spans="1:17" ht="12.75">
      <c r="A556" t="s">
        <v>594</v>
      </c>
      <c r="B556">
        <v>3.274889754547985</v>
      </c>
      <c r="C556">
        <v>1.117339073716721</v>
      </c>
      <c r="D556">
        <v>3.1246512032998908</v>
      </c>
      <c r="E556">
        <v>2.503705117891286</v>
      </c>
      <c r="F556">
        <v>1.8751896269577628</v>
      </c>
      <c r="G556">
        <v>2.748866715484155</v>
      </c>
      <c r="H556">
        <v>3.4813972213783018</v>
      </c>
      <c r="I556">
        <v>2.0027826648629343</v>
      </c>
      <c r="J556">
        <v>1.7603365995410059</v>
      </c>
      <c r="K556">
        <v>1.8912529087333496</v>
      </c>
      <c r="L556">
        <f t="shared" si="48"/>
        <v>2.3780410886413392</v>
      </c>
      <c r="M556" s="11">
        <f t="shared" si="49"/>
        <v>0.5926701841988612</v>
      </c>
      <c r="N556">
        <f t="shared" si="50"/>
        <v>-0.5454168325196734</v>
      </c>
      <c r="O556" t="str">
        <f t="shared" si="51"/>
        <v>accetto</v>
      </c>
      <c r="P556">
        <f t="shared" si="52"/>
        <v>-0.5009645552665258</v>
      </c>
      <c r="Q556" t="str">
        <f t="shared" si="53"/>
        <v>accetto</v>
      </c>
    </row>
    <row r="557" spans="1:17" ht="12.75">
      <c r="A557" t="s">
        <v>595</v>
      </c>
      <c r="B557">
        <v>1.3526594794620905</v>
      </c>
      <c r="C557">
        <v>1.5214292473797286</v>
      </c>
      <c r="D557">
        <v>3.3363726850234343</v>
      </c>
      <c r="E557">
        <v>1.9202073318638213</v>
      </c>
      <c r="F557">
        <v>2.3158920569107977</v>
      </c>
      <c r="G557">
        <v>3.2568987503373137</v>
      </c>
      <c r="H557">
        <v>2.1046931021191995</v>
      </c>
      <c r="I557">
        <v>2.1717927951692673</v>
      </c>
      <c r="J557">
        <v>2.4494611951422485</v>
      </c>
      <c r="K557">
        <v>1.612582060938621</v>
      </c>
      <c r="L557">
        <f t="shared" si="48"/>
        <v>2.2041988704346522</v>
      </c>
      <c r="M557" s="11">
        <f t="shared" si="49"/>
        <v>0.455058938539833</v>
      </c>
      <c r="N557">
        <f t="shared" si="50"/>
        <v>-1.3228628670586808</v>
      </c>
      <c r="O557" t="str">
        <f t="shared" si="51"/>
        <v>accetto</v>
      </c>
      <c r="P557">
        <f t="shared" si="52"/>
        <v>-1.3866472776557583</v>
      </c>
      <c r="Q557" t="str">
        <f t="shared" si="53"/>
        <v>accetto</v>
      </c>
    </row>
    <row r="558" spans="1:17" ht="12.75">
      <c r="A558" t="s">
        <v>596</v>
      </c>
      <c r="B558">
        <v>3.6813288877419836</v>
      </c>
      <c r="C558">
        <v>2.8065496693329806</v>
      </c>
      <c r="D558">
        <v>2.9600102020322083</v>
      </c>
      <c r="E558">
        <v>2.2690109405766634</v>
      </c>
      <c r="F558">
        <v>3.3407442257248476</v>
      </c>
      <c r="G558">
        <v>3.0219754650602226</v>
      </c>
      <c r="H558">
        <v>2.4899112107755172</v>
      </c>
      <c r="I558">
        <v>2.9374490968859845</v>
      </c>
      <c r="J558">
        <v>2.6463581858627094</v>
      </c>
      <c r="K558">
        <v>2.4180018582887897</v>
      </c>
      <c r="L558">
        <f t="shared" si="48"/>
        <v>2.8571339742281907</v>
      </c>
      <c r="M558" s="11">
        <f t="shared" si="49"/>
        <v>0.18643848510118252</v>
      </c>
      <c r="N558">
        <f t="shared" si="50"/>
        <v>1.5971516868977849</v>
      </c>
      <c r="O558" t="str">
        <f t="shared" si="51"/>
        <v>accetto</v>
      </c>
      <c r="P558">
        <f t="shared" si="52"/>
        <v>2.615552152204309</v>
      </c>
      <c r="Q558" t="str">
        <f t="shared" si="53"/>
        <v>rifiuto</v>
      </c>
    </row>
    <row r="559" spans="1:17" ht="12.75">
      <c r="A559" t="s">
        <v>597</v>
      </c>
      <c r="B559">
        <v>2.953944066296117</v>
      </c>
      <c r="C559">
        <v>1.8426353952099817</v>
      </c>
      <c r="D559">
        <v>2.485691604828162</v>
      </c>
      <c r="E559">
        <v>2.763538467845592</v>
      </c>
      <c r="F559">
        <v>2.4114083722952273</v>
      </c>
      <c r="G559">
        <v>1.286219778121449</v>
      </c>
      <c r="H559">
        <v>2.1995003886513587</v>
      </c>
      <c r="I559">
        <v>2.438229277768187</v>
      </c>
      <c r="J559">
        <v>3.3840994910997324</v>
      </c>
      <c r="K559">
        <v>1.7146725690145104</v>
      </c>
      <c r="L559">
        <f t="shared" si="48"/>
        <v>2.3479939411130317</v>
      </c>
      <c r="M559" s="11">
        <f t="shared" si="49"/>
        <v>0.38337665554102546</v>
      </c>
      <c r="N559">
        <f t="shared" si="50"/>
        <v>-0.6797917613261942</v>
      </c>
      <c r="O559" t="str">
        <f t="shared" si="51"/>
        <v>accetto</v>
      </c>
      <c r="P559">
        <f t="shared" si="52"/>
        <v>-0.7763330348665971</v>
      </c>
      <c r="Q559" t="str">
        <f t="shared" si="53"/>
        <v>accetto</v>
      </c>
    </row>
    <row r="560" spans="1:17" ht="12.75">
      <c r="A560" t="s">
        <v>598</v>
      </c>
      <c r="B560">
        <v>2.304395660520413</v>
      </c>
      <c r="C560">
        <v>2.555908773942974</v>
      </c>
      <c r="D560">
        <v>2.241673135384872</v>
      </c>
      <c r="E560">
        <v>2.819317011999374</v>
      </c>
      <c r="F560">
        <v>1.9785213374689192</v>
      </c>
      <c r="G560">
        <v>3.302910060301656</v>
      </c>
      <c r="H560">
        <v>1.1518805155810696</v>
      </c>
      <c r="I560">
        <v>3.0524395890802225</v>
      </c>
      <c r="J560">
        <v>3.662533995943704</v>
      </c>
      <c r="K560">
        <v>2.2351857625528737</v>
      </c>
      <c r="L560">
        <f t="shared" si="48"/>
        <v>2.530476584277608</v>
      </c>
      <c r="M560" s="11">
        <f t="shared" si="49"/>
        <v>0.5179585362455867</v>
      </c>
      <c r="N560">
        <f t="shared" si="50"/>
        <v>0.13629542833346472</v>
      </c>
      <c r="O560" t="str">
        <f t="shared" si="51"/>
        <v>accetto</v>
      </c>
      <c r="P560">
        <f t="shared" si="52"/>
        <v>0.13391178329637682</v>
      </c>
      <c r="Q560" t="str">
        <f t="shared" si="53"/>
        <v>accetto</v>
      </c>
    </row>
    <row r="561" spans="1:17" ht="12.75">
      <c r="A561" t="s">
        <v>599</v>
      </c>
      <c r="B561">
        <v>2.196477771321952</v>
      </c>
      <c r="C561">
        <v>2.6587050953207836</v>
      </c>
      <c r="D561">
        <v>2.3709519255612577</v>
      </c>
      <c r="E561">
        <v>1.258636787215437</v>
      </c>
      <c r="F561">
        <v>2.5027316100226926</v>
      </c>
      <c r="G561">
        <v>2.816144871578672</v>
      </c>
      <c r="H561">
        <v>2.7472557247585883</v>
      </c>
      <c r="I561">
        <v>2.262782419547875</v>
      </c>
      <c r="J561">
        <v>2.7375608404520335</v>
      </c>
      <c r="K561">
        <v>3.8511292395469354</v>
      </c>
      <c r="L561">
        <f t="shared" si="48"/>
        <v>2.5402376285326227</v>
      </c>
      <c r="M561" s="11">
        <f t="shared" si="49"/>
        <v>0.4175673783277303</v>
      </c>
      <c r="N561">
        <f t="shared" si="50"/>
        <v>0.1799481453046589</v>
      </c>
      <c r="O561" t="str">
        <f t="shared" si="51"/>
        <v>accetto</v>
      </c>
      <c r="P561">
        <f t="shared" si="52"/>
        <v>0.19691060001660649</v>
      </c>
      <c r="Q561" t="str">
        <f t="shared" si="53"/>
        <v>accetto</v>
      </c>
    </row>
    <row r="562" spans="1:17" ht="12.75">
      <c r="A562" t="s">
        <v>600</v>
      </c>
      <c r="B562">
        <v>2.5839596274249743</v>
      </c>
      <c r="C562">
        <v>2.6428781564959536</v>
      </c>
      <c r="D562">
        <v>1.403674185771706</v>
      </c>
      <c r="E562">
        <v>3.1404701032488447</v>
      </c>
      <c r="F562">
        <v>2.7660916148238357</v>
      </c>
      <c r="G562">
        <v>2.076677619691054</v>
      </c>
      <c r="H562">
        <v>2.123214672137692</v>
      </c>
      <c r="I562">
        <v>2.0235559240143175</v>
      </c>
      <c r="J562">
        <v>2.6987531671602483</v>
      </c>
      <c r="K562">
        <v>2.54826058743447</v>
      </c>
      <c r="L562">
        <f t="shared" si="48"/>
        <v>2.4007535658203096</v>
      </c>
      <c r="M562" s="11">
        <f t="shared" si="49"/>
        <v>0.2446557461673338</v>
      </c>
      <c r="N562">
        <f t="shared" si="50"/>
        <v>-0.4438435467004925</v>
      </c>
      <c r="O562" t="str">
        <f t="shared" si="51"/>
        <v>accetto</v>
      </c>
      <c r="P562">
        <f t="shared" si="52"/>
        <v>-0.6345081455834543</v>
      </c>
      <c r="Q562" t="str">
        <f t="shared" si="53"/>
        <v>accetto</v>
      </c>
    </row>
    <row r="563" spans="1:17" ht="12.75">
      <c r="A563" t="s">
        <v>601</v>
      </c>
      <c r="B563">
        <v>2.1511063558773458</v>
      </c>
      <c r="C563">
        <v>2.086922363107533</v>
      </c>
      <c r="D563">
        <v>1.78548220328139</v>
      </c>
      <c r="E563">
        <v>2.416911786719993</v>
      </c>
      <c r="F563">
        <v>2.423227127608243</v>
      </c>
      <c r="G563">
        <v>1.9912870723601372</v>
      </c>
      <c r="H563">
        <v>2.6911122156400324</v>
      </c>
      <c r="I563">
        <v>2.7489237915028752</v>
      </c>
      <c r="J563">
        <v>3.1331659806278367</v>
      </c>
      <c r="K563">
        <v>3.317720885215749</v>
      </c>
      <c r="L563">
        <f t="shared" si="48"/>
        <v>2.4745859781941135</v>
      </c>
      <c r="M563" s="11">
        <f t="shared" si="49"/>
        <v>0.2484529968609637</v>
      </c>
      <c r="N563">
        <f t="shared" si="50"/>
        <v>-0.11365496067924825</v>
      </c>
      <c r="O563" t="str">
        <f t="shared" si="51"/>
        <v>accetto</v>
      </c>
      <c r="P563">
        <f t="shared" si="52"/>
        <v>-0.1612320138104773</v>
      </c>
      <c r="Q563" t="str">
        <f t="shared" si="53"/>
        <v>accetto</v>
      </c>
    </row>
    <row r="564" spans="1:17" ht="12.75">
      <c r="A564" t="s">
        <v>602</v>
      </c>
      <c r="B564">
        <v>1.9087744425928577</v>
      </c>
      <c r="C564">
        <v>2.189583631370624</v>
      </c>
      <c r="D564">
        <v>1.9703216840753157</v>
      </c>
      <c r="E564">
        <v>2.3151645386440123</v>
      </c>
      <c r="F564">
        <v>2.8353328644072917</v>
      </c>
      <c r="G564">
        <v>3.1376211256383613</v>
      </c>
      <c r="H564">
        <v>3.130344335195332</v>
      </c>
      <c r="I564">
        <v>0.8989517561167304</v>
      </c>
      <c r="J564">
        <v>1.8609961877109527</v>
      </c>
      <c r="K564">
        <v>3.2815298660216285</v>
      </c>
      <c r="L564">
        <f t="shared" si="48"/>
        <v>2.3528620431773106</v>
      </c>
      <c r="M564" s="11">
        <f t="shared" si="49"/>
        <v>0.5603273953300629</v>
      </c>
      <c r="N564">
        <f t="shared" si="50"/>
        <v>-0.6580209470519248</v>
      </c>
      <c r="O564" t="str">
        <f t="shared" si="51"/>
        <v>accetto</v>
      </c>
      <c r="P564">
        <f t="shared" si="52"/>
        <v>-0.6215896763628418</v>
      </c>
      <c r="Q564" t="str">
        <f t="shared" si="53"/>
        <v>accetto</v>
      </c>
    </row>
    <row r="565" spans="1:17" ht="12.75">
      <c r="A565" t="s">
        <v>603</v>
      </c>
      <c r="B565">
        <v>2.0201562834063225</v>
      </c>
      <c r="C565">
        <v>2.0247095027025352</v>
      </c>
      <c r="D565">
        <v>3.7444051234160725</v>
      </c>
      <c r="E565">
        <v>2.8074419845552256</v>
      </c>
      <c r="F565">
        <v>2.6357090869896638</v>
      </c>
      <c r="G565">
        <v>2.7434637870078404</v>
      </c>
      <c r="H565">
        <v>4.268346897515585</v>
      </c>
      <c r="I565">
        <v>1.8101920999492904</v>
      </c>
      <c r="J565">
        <v>3.228629239431484</v>
      </c>
      <c r="K565">
        <v>3.347472764833128</v>
      </c>
      <c r="L565">
        <f t="shared" si="48"/>
        <v>2.8630526769807148</v>
      </c>
      <c r="M565" s="11">
        <f t="shared" si="49"/>
        <v>0.6345367986764485</v>
      </c>
      <c r="N565">
        <f t="shared" si="50"/>
        <v>1.6236209302843025</v>
      </c>
      <c r="O565" t="str">
        <f t="shared" si="51"/>
        <v>accetto</v>
      </c>
      <c r="P565">
        <f t="shared" si="52"/>
        <v>1.4412563600851416</v>
      </c>
      <c r="Q565" t="str">
        <f t="shared" si="53"/>
        <v>accetto</v>
      </c>
    </row>
    <row r="566" spans="1:17" ht="12.75">
      <c r="A566" t="s">
        <v>604</v>
      </c>
      <c r="B566">
        <v>3.970689832676726</v>
      </c>
      <c r="C566">
        <v>1.8320610578825836</v>
      </c>
      <c r="D566">
        <v>2.265755999734438</v>
      </c>
      <c r="E566">
        <v>2.168173693249855</v>
      </c>
      <c r="F566">
        <v>3.030538475643425</v>
      </c>
      <c r="G566">
        <v>1.9511489651108604</v>
      </c>
      <c r="H566">
        <v>3.1561989677879865</v>
      </c>
      <c r="I566">
        <v>2.67863025306724</v>
      </c>
      <c r="J566">
        <v>3.0132066592545925</v>
      </c>
      <c r="K566">
        <v>2.473190348953267</v>
      </c>
      <c r="L566">
        <f t="shared" si="48"/>
        <v>2.6539594253360974</v>
      </c>
      <c r="M566" s="11">
        <f t="shared" si="49"/>
        <v>0.4273699039017329</v>
      </c>
      <c r="N566">
        <f t="shared" si="50"/>
        <v>0.6885274816566345</v>
      </c>
      <c r="O566" t="str">
        <f t="shared" si="51"/>
        <v>accetto</v>
      </c>
      <c r="P566">
        <f t="shared" si="52"/>
        <v>0.7447393713002312</v>
      </c>
      <c r="Q566" t="str">
        <f t="shared" si="53"/>
        <v>accetto</v>
      </c>
    </row>
    <row r="567" spans="1:17" ht="12.75">
      <c r="A567" t="s">
        <v>605</v>
      </c>
      <c r="B567">
        <v>1.4090409393065784</v>
      </c>
      <c r="C567">
        <v>2.4532571523309343</v>
      </c>
      <c r="D567">
        <v>2.10317375457862</v>
      </c>
      <c r="E567">
        <v>3.01560385204084</v>
      </c>
      <c r="F567">
        <v>3.2330586600392053</v>
      </c>
      <c r="G567">
        <v>2.832068276914015</v>
      </c>
      <c r="H567">
        <v>2.5212346906266703</v>
      </c>
      <c r="I567">
        <v>3.2722321021833523</v>
      </c>
      <c r="J567">
        <v>2.1989079234992914</v>
      </c>
      <c r="K567">
        <v>2.8113102916267962</v>
      </c>
      <c r="L567">
        <f t="shared" si="48"/>
        <v>2.5849887643146303</v>
      </c>
      <c r="M567" s="11">
        <f t="shared" si="49"/>
        <v>0.33060803045983456</v>
      </c>
      <c r="N567">
        <f t="shared" si="50"/>
        <v>0.38008130866244344</v>
      </c>
      <c r="O567" t="str">
        <f t="shared" si="51"/>
        <v>accetto</v>
      </c>
      <c r="P567">
        <f t="shared" si="52"/>
        <v>0.4674173358489617</v>
      </c>
      <c r="Q567" t="str">
        <f t="shared" si="53"/>
        <v>accetto</v>
      </c>
    </row>
    <row r="568" spans="1:17" ht="12.75">
      <c r="A568" t="s">
        <v>606</v>
      </c>
      <c r="B568">
        <v>3.545748422766337</v>
      </c>
      <c r="C568">
        <v>2.098098008350462</v>
      </c>
      <c r="D568">
        <v>2.538722461207499</v>
      </c>
      <c r="E568">
        <v>2.108985861837027</v>
      </c>
      <c r="F568">
        <v>3.4342878009692868</v>
      </c>
      <c r="G568">
        <v>2.9024100486049065</v>
      </c>
      <c r="H568">
        <v>2.578623421618431</v>
      </c>
      <c r="I568">
        <v>1.6091221287615554</v>
      </c>
      <c r="J568">
        <v>2.23877994395707</v>
      </c>
      <c r="K568">
        <v>1.5842916489555137</v>
      </c>
      <c r="L568">
        <f t="shared" si="48"/>
        <v>2.463906974702809</v>
      </c>
      <c r="M568" s="11">
        <f t="shared" si="49"/>
        <v>0.4597677403448507</v>
      </c>
      <c r="N568">
        <f t="shared" si="50"/>
        <v>-0.16141291615627798</v>
      </c>
      <c r="O568" t="str">
        <f t="shared" si="51"/>
        <v>accetto</v>
      </c>
      <c r="P568">
        <f t="shared" si="52"/>
        <v>-0.16832709874406143</v>
      </c>
      <c r="Q568" t="str">
        <f t="shared" si="53"/>
        <v>accetto</v>
      </c>
    </row>
    <row r="569" spans="1:17" ht="12.75">
      <c r="A569" t="s">
        <v>607</v>
      </c>
      <c r="B569">
        <v>0.7718603440662264</v>
      </c>
      <c r="C569">
        <v>2.4796310963051837</v>
      </c>
      <c r="D569">
        <v>1.4581118454293573</v>
      </c>
      <c r="E569">
        <v>3.04855841980725</v>
      </c>
      <c r="F569">
        <v>1.8582243833088796</v>
      </c>
      <c r="G569">
        <v>1.8366946659375571</v>
      </c>
      <c r="H569">
        <v>2.9322214159037685</v>
      </c>
      <c r="I569">
        <v>2.7133710590533155</v>
      </c>
      <c r="J569">
        <v>2.200743198861801</v>
      </c>
      <c r="K569">
        <v>2.2804494570607403</v>
      </c>
      <c r="L569">
        <f t="shared" si="48"/>
        <v>2.157986588573408</v>
      </c>
      <c r="M569" s="11">
        <f t="shared" si="49"/>
        <v>0.4917274040869846</v>
      </c>
      <c r="N569">
        <f t="shared" si="50"/>
        <v>-1.5295304743329263</v>
      </c>
      <c r="O569" t="str">
        <f t="shared" si="51"/>
        <v>accetto</v>
      </c>
      <c r="P569">
        <f t="shared" si="52"/>
        <v>-1.5423428705882378</v>
      </c>
      <c r="Q569" t="str">
        <f t="shared" si="53"/>
        <v>accetto</v>
      </c>
    </row>
    <row r="570" spans="1:17" ht="12.75">
      <c r="A570" t="s">
        <v>608</v>
      </c>
      <c r="B570">
        <v>1.6733463159107487</v>
      </c>
      <c r="C570">
        <v>2.3692468799879407</v>
      </c>
      <c r="D570">
        <v>3.947061968701746</v>
      </c>
      <c r="E570">
        <v>1.8826673892976942</v>
      </c>
      <c r="F570">
        <v>2.693749770814975</v>
      </c>
      <c r="G570">
        <v>2.8960030645316692</v>
      </c>
      <c r="H570">
        <v>2.147435805152327</v>
      </c>
      <c r="I570">
        <v>2.270892841419254</v>
      </c>
      <c r="J570">
        <v>2.2615235315856808</v>
      </c>
      <c r="K570">
        <v>1.4768054473915981</v>
      </c>
      <c r="L570">
        <f t="shared" si="48"/>
        <v>2.3618733014793634</v>
      </c>
      <c r="M570" s="11">
        <f t="shared" si="49"/>
        <v>0.4955219841949254</v>
      </c>
      <c r="N570">
        <f t="shared" si="50"/>
        <v>-0.6177213747995264</v>
      </c>
      <c r="O570" t="str">
        <f t="shared" si="51"/>
        <v>accetto</v>
      </c>
      <c r="P570">
        <f t="shared" si="52"/>
        <v>-0.6205062610499182</v>
      </c>
      <c r="Q570" t="str">
        <f t="shared" si="53"/>
        <v>accetto</v>
      </c>
    </row>
    <row r="571" spans="1:17" ht="12.75">
      <c r="A571" t="s">
        <v>609</v>
      </c>
      <c r="B571">
        <v>2.732358883872621</v>
      </c>
      <c r="C571">
        <v>1.927969670409766</v>
      </c>
      <c r="D571">
        <v>2.3992375142188394</v>
      </c>
      <c r="E571">
        <v>1.860427035298926</v>
      </c>
      <c r="F571">
        <v>1.2017022527106747</v>
      </c>
      <c r="G571">
        <v>2.6670928584098874</v>
      </c>
      <c r="H571">
        <v>1.6892086257894334</v>
      </c>
      <c r="I571">
        <v>2.977598458561488</v>
      </c>
      <c r="J571">
        <v>1.701302310657411</v>
      </c>
      <c r="K571">
        <v>3.9836292072868673</v>
      </c>
      <c r="L571">
        <f t="shared" si="48"/>
        <v>2.3140526817215914</v>
      </c>
      <c r="M571" s="11">
        <f t="shared" si="49"/>
        <v>0.6547450645102436</v>
      </c>
      <c r="N571">
        <f t="shared" si="50"/>
        <v>-0.8315816878086216</v>
      </c>
      <c r="O571" t="str">
        <f t="shared" si="51"/>
        <v>accetto</v>
      </c>
      <c r="P571">
        <f t="shared" si="52"/>
        <v>-0.7266977284890717</v>
      </c>
      <c r="Q571" t="str">
        <f t="shared" si="53"/>
        <v>accetto</v>
      </c>
    </row>
    <row r="572" spans="1:17" ht="12.75">
      <c r="A572" t="s">
        <v>610</v>
      </c>
      <c r="B572">
        <v>2.894864759707616</v>
      </c>
      <c r="C572">
        <v>2.2977547451591818</v>
      </c>
      <c r="D572">
        <v>1.51590332410251</v>
      </c>
      <c r="E572">
        <v>2.2938076571040256</v>
      </c>
      <c r="F572">
        <v>1.7897958640764955</v>
      </c>
      <c r="G572">
        <v>3.009553794056501</v>
      </c>
      <c r="H572">
        <v>3.004516634432548</v>
      </c>
      <c r="I572">
        <v>1.3087286305744783</v>
      </c>
      <c r="J572">
        <v>2.8053020357970126</v>
      </c>
      <c r="K572">
        <v>3.8746992236156075</v>
      </c>
      <c r="L572">
        <f t="shared" si="48"/>
        <v>2.4794926668625976</v>
      </c>
      <c r="M572" s="11">
        <f t="shared" si="49"/>
        <v>0.624920460716156</v>
      </c>
      <c r="N572">
        <f t="shared" si="50"/>
        <v>-0.09171158186493153</v>
      </c>
      <c r="O572" t="str">
        <f t="shared" si="51"/>
        <v>accetto</v>
      </c>
      <c r="P572">
        <f t="shared" si="52"/>
        <v>-0.08203455269135458</v>
      </c>
      <c r="Q572" t="str">
        <f t="shared" si="53"/>
        <v>accetto</v>
      </c>
    </row>
    <row r="573" spans="1:17" ht="12.75">
      <c r="A573" t="s">
        <v>611</v>
      </c>
      <c r="B573">
        <v>2.0891017023575387</v>
      </c>
      <c r="C573">
        <v>3.7797761772708327</v>
      </c>
      <c r="D573">
        <v>2.956406373976961</v>
      </c>
      <c r="E573">
        <v>2.512739206600827</v>
      </c>
      <c r="F573">
        <v>2.844136237379189</v>
      </c>
      <c r="G573">
        <v>3.52830727766559</v>
      </c>
      <c r="H573">
        <v>2.9126290676185818</v>
      </c>
      <c r="I573">
        <v>2.9666470979555015</v>
      </c>
      <c r="J573">
        <v>1.6540787382109556</v>
      </c>
      <c r="K573">
        <v>1.8738294491595298</v>
      </c>
      <c r="L573">
        <f t="shared" si="48"/>
        <v>2.7117651328195507</v>
      </c>
      <c r="M573" s="11">
        <f t="shared" si="49"/>
        <v>0.47091433714049125</v>
      </c>
      <c r="N573">
        <f t="shared" si="50"/>
        <v>0.947042464497574</v>
      </c>
      <c r="O573" t="str">
        <f t="shared" si="51"/>
        <v>accetto</v>
      </c>
      <c r="P573">
        <f t="shared" si="52"/>
        <v>0.9758509708440698</v>
      </c>
      <c r="Q573" t="str">
        <f t="shared" si="53"/>
        <v>accetto</v>
      </c>
    </row>
    <row r="574" spans="1:17" ht="12.75">
      <c r="A574" t="s">
        <v>612</v>
      </c>
      <c r="B574">
        <v>2.2426562899045166</v>
      </c>
      <c r="C574">
        <v>2.2792572917683174</v>
      </c>
      <c r="D574">
        <v>1.806963687397456</v>
      </c>
      <c r="E574">
        <v>2.4509258783268706</v>
      </c>
      <c r="F574">
        <v>2.3983628845235216</v>
      </c>
      <c r="G574">
        <v>2.7659171712173247</v>
      </c>
      <c r="H574">
        <v>3.025462729415267</v>
      </c>
      <c r="I574">
        <v>2.4020229847099017</v>
      </c>
      <c r="J574">
        <v>0.9553782336661243</v>
      </c>
      <c r="K574">
        <v>3.182445897523394</v>
      </c>
      <c r="L574">
        <f t="shared" si="48"/>
        <v>2.3509393048452694</v>
      </c>
      <c r="M574" s="11">
        <f t="shared" si="49"/>
        <v>0.3993123605295518</v>
      </c>
      <c r="N574">
        <f t="shared" si="50"/>
        <v>-0.6666196942787025</v>
      </c>
      <c r="O574" t="str">
        <f t="shared" si="51"/>
        <v>accetto</v>
      </c>
      <c r="P574">
        <f t="shared" si="52"/>
        <v>-0.7459449280412987</v>
      </c>
      <c r="Q574" t="str">
        <f t="shared" si="53"/>
        <v>accetto</v>
      </c>
    </row>
    <row r="575" spans="1:17" ht="12.75">
      <c r="A575" t="s">
        <v>613</v>
      </c>
      <c r="B575">
        <v>2.324328053255158</v>
      </c>
      <c r="C575">
        <v>2.144431677237435</v>
      </c>
      <c r="D575">
        <v>1.8953173643762966</v>
      </c>
      <c r="E575">
        <v>3.3271890732225984</v>
      </c>
      <c r="F575">
        <v>3.0650059598497137</v>
      </c>
      <c r="G575">
        <v>2.8302571181791336</v>
      </c>
      <c r="H575">
        <v>1.8494378919763221</v>
      </c>
      <c r="I575">
        <v>2.6159784700394084</v>
      </c>
      <c r="J575">
        <v>1.1987728863414304</v>
      </c>
      <c r="K575">
        <v>2.3550228930128014</v>
      </c>
      <c r="L575">
        <f t="shared" si="48"/>
        <v>2.3605741387490298</v>
      </c>
      <c r="M575" s="11">
        <f t="shared" si="49"/>
        <v>0.39910783704515673</v>
      </c>
      <c r="N575">
        <f t="shared" si="50"/>
        <v>-0.6235314071572466</v>
      </c>
      <c r="O575" t="str">
        <f t="shared" si="51"/>
        <v>accetto</v>
      </c>
      <c r="P575">
        <f t="shared" si="52"/>
        <v>-0.6979080503619255</v>
      </c>
      <c r="Q575" t="str">
        <f t="shared" si="53"/>
        <v>accetto</v>
      </c>
    </row>
    <row r="576" spans="1:17" ht="12.75">
      <c r="A576" t="s">
        <v>614</v>
      </c>
      <c r="B576">
        <v>2.293751384972893</v>
      </c>
      <c r="C576">
        <v>1.7297277757552365</v>
      </c>
      <c r="D576">
        <v>2.224654031267619</v>
      </c>
      <c r="E576">
        <v>2.562150961060752</v>
      </c>
      <c r="F576">
        <v>2.2262288470517433</v>
      </c>
      <c r="G576">
        <v>3.0998625256484047</v>
      </c>
      <c r="H576">
        <v>1.9210393555169958</v>
      </c>
      <c r="I576">
        <v>3.2630661759094437</v>
      </c>
      <c r="J576">
        <v>2.2031074322569566</v>
      </c>
      <c r="K576">
        <v>3.909234234379255</v>
      </c>
      <c r="L576">
        <f t="shared" si="48"/>
        <v>2.54328227238193</v>
      </c>
      <c r="M576" s="11">
        <f t="shared" si="49"/>
        <v>0.45812664652719726</v>
      </c>
      <c r="N576">
        <f t="shared" si="50"/>
        <v>0.1935642065333142</v>
      </c>
      <c r="O576" t="str">
        <f t="shared" si="51"/>
        <v>accetto</v>
      </c>
      <c r="P576">
        <f t="shared" si="52"/>
        <v>0.20221682038703387</v>
      </c>
      <c r="Q576" t="str">
        <f t="shared" si="53"/>
        <v>accetto</v>
      </c>
    </row>
    <row r="577" spans="1:17" ht="12.75">
      <c r="A577" t="s">
        <v>615</v>
      </c>
      <c r="B577">
        <v>1.87542918545887</v>
      </c>
      <c r="C577">
        <v>2.717734560878853</v>
      </c>
      <c r="D577">
        <v>2.0138039636890426</v>
      </c>
      <c r="E577">
        <v>2.9362714015701386</v>
      </c>
      <c r="F577">
        <v>2.1586628992008627</v>
      </c>
      <c r="G577">
        <v>2.649178223520039</v>
      </c>
      <c r="H577">
        <v>3.1107085769804144</v>
      </c>
      <c r="I577">
        <v>2.1175922823499604</v>
      </c>
      <c r="J577">
        <v>1.7065018555740608</v>
      </c>
      <c r="K577">
        <v>3.4495262940799876</v>
      </c>
      <c r="L577">
        <f t="shared" si="48"/>
        <v>2.473540924330223</v>
      </c>
      <c r="M577" s="11">
        <f t="shared" si="49"/>
        <v>0.338491201300459</v>
      </c>
      <c r="N577">
        <f t="shared" si="50"/>
        <v>-0.11832858363886485</v>
      </c>
      <c r="O577" t="str">
        <f t="shared" si="51"/>
        <v>accetto</v>
      </c>
      <c r="P577">
        <f t="shared" si="52"/>
        <v>-0.14381393723319136</v>
      </c>
      <c r="Q577" t="str">
        <f t="shared" si="53"/>
        <v>accetto</v>
      </c>
    </row>
    <row r="578" spans="1:17" ht="12.75">
      <c r="A578" t="s">
        <v>616</v>
      </c>
      <c r="B578">
        <v>2.726942289307317</v>
      </c>
      <c r="C578">
        <v>1.3622386039560297</v>
      </c>
      <c r="D578">
        <v>2.2059411360032755</v>
      </c>
      <c r="E578">
        <v>2.3207555768158272</v>
      </c>
      <c r="F578">
        <v>1.5966634789288037</v>
      </c>
      <c r="G578">
        <v>3.6524146589908923</v>
      </c>
      <c r="H578">
        <v>2.014420545468738</v>
      </c>
      <c r="I578">
        <v>2.0405251871011387</v>
      </c>
      <c r="J578">
        <v>2.924682558107179</v>
      </c>
      <c r="K578">
        <v>2.7860569669496726</v>
      </c>
      <c r="L578">
        <f t="shared" si="48"/>
        <v>2.3630641001628874</v>
      </c>
      <c r="M578" s="11">
        <f t="shared" si="49"/>
        <v>0.4589170399455532</v>
      </c>
      <c r="N578">
        <f t="shared" si="50"/>
        <v>-0.6123959611917724</v>
      </c>
      <c r="O578" t="str">
        <f t="shared" si="51"/>
        <v>accetto</v>
      </c>
      <c r="P578">
        <f t="shared" si="52"/>
        <v>-0.6392198136141914</v>
      </c>
      <c r="Q578" t="str">
        <f t="shared" si="53"/>
        <v>accetto</v>
      </c>
    </row>
    <row r="579" spans="1:17" ht="12.75">
      <c r="A579" t="s">
        <v>617</v>
      </c>
      <c r="B579">
        <v>3.153624919732465</v>
      </c>
      <c r="C579">
        <v>1.3841879506480836</v>
      </c>
      <c r="D579">
        <v>3.2015687754574174</v>
      </c>
      <c r="E579">
        <v>2.490235981360911</v>
      </c>
      <c r="F579">
        <v>2.749039551315491</v>
      </c>
      <c r="G579">
        <v>1.3003714152137036</v>
      </c>
      <c r="H579">
        <v>2.18546772692207</v>
      </c>
      <c r="I579">
        <v>2.3525364687043293</v>
      </c>
      <c r="J579">
        <v>2.444525325354334</v>
      </c>
      <c r="K579">
        <v>2.410372965082388</v>
      </c>
      <c r="L579">
        <f t="shared" si="48"/>
        <v>2.3671931079791193</v>
      </c>
      <c r="M579" s="11">
        <f t="shared" si="49"/>
        <v>0.4023439300654725</v>
      </c>
      <c r="N579">
        <f t="shared" si="50"/>
        <v>-0.5939304768783273</v>
      </c>
      <c r="O579" t="str">
        <f t="shared" si="51"/>
        <v>accetto</v>
      </c>
      <c r="P579">
        <f t="shared" si="52"/>
        <v>-0.6620974061381788</v>
      </c>
      <c r="Q579" t="str">
        <f t="shared" si="53"/>
        <v>accetto</v>
      </c>
    </row>
    <row r="580" spans="1:17" ht="12.75">
      <c r="A580" t="s">
        <v>618</v>
      </c>
      <c r="B580">
        <v>2.1861847946502166</v>
      </c>
      <c r="C580">
        <v>1.3275299534734586</v>
      </c>
      <c r="D580">
        <v>3.2382630282813807</v>
      </c>
      <c r="E580">
        <v>3.6532314087799023</v>
      </c>
      <c r="F580">
        <v>2.4144060691094182</v>
      </c>
      <c r="G580">
        <v>1.687116910286477</v>
      </c>
      <c r="H580">
        <v>2.2533769347728594</v>
      </c>
      <c r="I580">
        <v>3.6522088637684647</v>
      </c>
      <c r="J580">
        <v>2.6185557336452803</v>
      </c>
      <c r="K580">
        <v>2.079069989151776</v>
      </c>
      <c r="L580">
        <f t="shared" si="48"/>
        <v>2.5109943685919234</v>
      </c>
      <c r="M580" s="11">
        <f t="shared" si="49"/>
        <v>0.6216314654928909</v>
      </c>
      <c r="N580">
        <f t="shared" si="50"/>
        <v>0.04916831108245863</v>
      </c>
      <c r="O580" t="str">
        <f t="shared" si="51"/>
        <v>accetto</v>
      </c>
      <c r="P580">
        <f t="shared" si="52"/>
        <v>0.04409646729440229</v>
      </c>
      <c r="Q580" t="str">
        <f t="shared" si="53"/>
        <v>accetto</v>
      </c>
    </row>
    <row r="581" spans="1:17" ht="12.75">
      <c r="A581" t="s">
        <v>619</v>
      </c>
      <c r="B581">
        <v>3.4617936186668885</v>
      </c>
      <c r="C581">
        <v>3.193385199815566</v>
      </c>
      <c r="D581">
        <v>2.809405078044165</v>
      </c>
      <c r="E581">
        <v>2.5635633915521794</v>
      </c>
      <c r="F581">
        <v>3.1552841437132884</v>
      </c>
      <c r="G581">
        <v>3.2642302051363004</v>
      </c>
      <c r="H581">
        <v>3.305697942455481</v>
      </c>
      <c r="I581">
        <v>2.5058691832771274</v>
      </c>
      <c r="J581">
        <v>4.0252191355193645</v>
      </c>
      <c r="K581">
        <v>3.0628499333397485</v>
      </c>
      <c r="L581">
        <f t="shared" si="48"/>
        <v>3.134729783152011</v>
      </c>
      <c r="M581" s="11">
        <f t="shared" si="49"/>
        <v>0.1980561141270919</v>
      </c>
      <c r="N581">
        <f t="shared" si="50"/>
        <v>2.8385978849431943</v>
      </c>
      <c r="O581" t="str">
        <f t="shared" si="51"/>
        <v>rifiuto</v>
      </c>
      <c r="P581">
        <f t="shared" si="52"/>
        <v>4.510189089596891</v>
      </c>
      <c r="Q581" t="str">
        <f t="shared" si="53"/>
        <v>rifiuto</v>
      </c>
    </row>
    <row r="582" spans="1:17" ht="12.75">
      <c r="A582" t="s">
        <v>620</v>
      </c>
      <c r="B582">
        <v>1.3182337974103575</v>
      </c>
      <c r="C582">
        <v>2.580691824381347</v>
      </c>
      <c r="D582">
        <v>3.2810314557173115</v>
      </c>
      <c r="E582">
        <v>0.7864846670599945</v>
      </c>
      <c r="F582">
        <v>1.7397361762209584</v>
      </c>
      <c r="G582">
        <v>3.7281923185491905</v>
      </c>
      <c r="H582">
        <v>2.776630581097379</v>
      </c>
      <c r="I582">
        <v>1.9824185844936437</v>
      </c>
      <c r="J582">
        <v>2.901202609448319</v>
      </c>
      <c r="K582">
        <v>2.4853129737743984</v>
      </c>
      <c r="L582">
        <f aca="true" t="shared" si="54" ref="L582:L645">AVERAGE(B582:K582)</f>
        <v>2.35799349881529</v>
      </c>
      <c r="M582" s="11">
        <f aca="true" t="shared" si="55" ref="M582:M645">VAR(B582:K582)</f>
        <v>0.8155134101213335</v>
      </c>
      <c r="N582">
        <f aca="true" t="shared" si="56" ref="N582:N645">(L582-$C$1)/($C$2/10)^0.5</f>
        <v>-0.6350723797918321</v>
      </c>
      <c r="O582" t="str">
        <f aca="true" t="shared" si="57" ref="O582:O645">IF(N582&lt;$G$1,"accetto","rifiuto")</f>
        <v>accetto</v>
      </c>
      <c r="P582">
        <f aca="true" t="shared" si="58" ref="P582:P645">(L582-$C$1)/(M582/10)^0.5</f>
        <v>-0.49727047459634915</v>
      </c>
      <c r="Q582" t="str">
        <f aca="true" t="shared" si="59" ref="Q582:Q645">IF(P582&lt;$G$2,"accetto","rifiuto")</f>
        <v>accetto</v>
      </c>
    </row>
    <row r="583" spans="1:17" ht="12.75">
      <c r="A583" t="s">
        <v>621</v>
      </c>
      <c r="B583">
        <v>2.148783120749158</v>
      </c>
      <c r="C583">
        <v>2.3897194851815584</v>
      </c>
      <c r="D583">
        <v>2.911538996049785</v>
      </c>
      <c r="E583">
        <v>1.7161742310281625</v>
      </c>
      <c r="F583">
        <v>3.1921616829072263</v>
      </c>
      <c r="G583">
        <v>1.9743234364864293</v>
      </c>
      <c r="H583">
        <v>1.352254320117936</v>
      </c>
      <c r="I583">
        <v>2.642105620524262</v>
      </c>
      <c r="J583">
        <v>2.496889758923544</v>
      </c>
      <c r="K583">
        <v>2.0311984833097085</v>
      </c>
      <c r="L583">
        <f t="shared" si="54"/>
        <v>2.285514913527777</v>
      </c>
      <c r="M583" s="11">
        <f t="shared" si="55"/>
        <v>0.30799400887098866</v>
      </c>
      <c r="N583">
        <f t="shared" si="56"/>
        <v>-0.9592064670236223</v>
      </c>
      <c r="O583" t="str">
        <f t="shared" si="57"/>
        <v>accetto</v>
      </c>
      <c r="P583">
        <f t="shared" si="58"/>
        <v>-1.2221540913744007</v>
      </c>
      <c r="Q583" t="str">
        <f t="shared" si="59"/>
        <v>accetto</v>
      </c>
    </row>
    <row r="584" spans="1:17" ht="12.75">
      <c r="A584" t="s">
        <v>622</v>
      </c>
      <c r="B584">
        <v>3.465764823349673</v>
      </c>
      <c r="C584">
        <v>2.070970017819036</v>
      </c>
      <c r="D584">
        <v>2.179364612356949</v>
      </c>
      <c r="E584">
        <v>3.238637639897206</v>
      </c>
      <c r="F584">
        <v>2.5173929118454907</v>
      </c>
      <c r="G584">
        <v>2.379358981952464</v>
      </c>
      <c r="H584">
        <v>2.76069913688616</v>
      </c>
      <c r="I584">
        <v>2.6248148024023976</v>
      </c>
      <c r="J584">
        <v>1.65463181287123</v>
      </c>
      <c r="K584">
        <v>3.9885554304237303</v>
      </c>
      <c r="L584">
        <f t="shared" si="54"/>
        <v>2.6880190169804337</v>
      </c>
      <c r="M584" s="11">
        <f t="shared" si="55"/>
        <v>0.4933881901991302</v>
      </c>
      <c r="N584">
        <f t="shared" si="56"/>
        <v>0.8408466060618739</v>
      </c>
      <c r="O584" t="str">
        <f t="shared" si="57"/>
        <v>accetto</v>
      </c>
      <c r="P584">
        <f t="shared" si="58"/>
        <v>0.8464618763197264</v>
      </c>
      <c r="Q584" t="str">
        <f t="shared" si="59"/>
        <v>accetto</v>
      </c>
    </row>
    <row r="585" spans="1:17" ht="12.75">
      <c r="A585" t="s">
        <v>623</v>
      </c>
      <c r="B585">
        <v>3.580238415825079</v>
      </c>
      <c r="C585">
        <v>2.902474359611915</v>
      </c>
      <c r="D585">
        <v>1.3195425264029836</v>
      </c>
      <c r="E585">
        <v>3.0144044517601287</v>
      </c>
      <c r="F585">
        <v>3.101647156092895</v>
      </c>
      <c r="G585">
        <v>2.6743889421550193</v>
      </c>
      <c r="H585">
        <v>2.603550367934986</v>
      </c>
      <c r="I585">
        <v>3.916803639904174</v>
      </c>
      <c r="J585">
        <v>2.134390317380621</v>
      </c>
      <c r="K585">
        <v>2.7073780770876965</v>
      </c>
      <c r="L585">
        <f t="shared" si="54"/>
        <v>2.79548182541555</v>
      </c>
      <c r="M585" s="11">
        <f t="shared" si="55"/>
        <v>0.5223354982032649</v>
      </c>
      <c r="N585">
        <f t="shared" si="56"/>
        <v>1.3214348954897888</v>
      </c>
      <c r="O585" t="str">
        <f t="shared" si="57"/>
        <v>accetto</v>
      </c>
      <c r="P585">
        <f t="shared" si="58"/>
        <v>1.2928734066389982</v>
      </c>
      <c r="Q585" t="str">
        <f t="shared" si="59"/>
        <v>accetto</v>
      </c>
    </row>
    <row r="586" spans="1:17" ht="12.75">
      <c r="A586" t="s">
        <v>624</v>
      </c>
      <c r="B586">
        <v>1.9111507343018275</v>
      </c>
      <c r="C586">
        <v>1.889606546953928</v>
      </c>
      <c r="D586">
        <v>2.450003819263884</v>
      </c>
      <c r="E586">
        <v>3.226333336481275</v>
      </c>
      <c r="F586">
        <v>2.8558135084767855</v>
      </c>
      <c r="G586">
        <v>3.5805856952629256</v>
      </c>
      <c r="H586">
        <v>2.085124870461641</v>
      </c>
      <c r="I586">
        <v>2.1298692535879127</v>
      </c>
      <c r="J586">
        <v>3.045858965288062</v>
      </c>
      <c r="K586">
        <v>1.757149989143727</v>
      </c>
      <c r="L586">
        <f t="shared" si="54"/>
        <v>2.493149671922197</v>
      </c>
      <c r="M586" s="11">
        <f t="shared" si="55"/>
        <v>0.41134323087158403</v>
      </c>
      <c r="N586">
        <f t="shared" si="56"/>
        <v>-0.03063559850028671</v>
      </c>
      <c r="O586" t="str">
        <f t="shared" si="57"/>
        <v>accetto</v>
      </c>
      <c r="P586">
        <f t="shared" si="58"/>
        <v>-0.03377607605627566</v>
      </c>
      <c r="Q586" t="str">
        <f t="shared" si="59"/>
        <v>accetto</v>
      </c>
    </row>
    <row r="587" spans="1:17" ht="12.75">
      <c r="A587" t="s">
        <v>625</v>
      </c>
      <c r="B587">
        <v>3.1272927779127713</v>
      </c>
      <c r="C587">
        <v>2.4421916396875076</v>
      </c>
      <c r="D587">
        <v>1.8901547982886768</v>
      </c>
      <c r="E587">
        <v>2.491210293117092</v>
      </c>
      <c r="F587">
        <v>3.9600399299160927</v>
      </c>
      <c r="G587">
        <v>2.257167264748432</v>
      </c>
      <c r="H587">
        <v>1.8241604506715703</v>
      </c>
      <c r="I587">
        <v>3.533159543144393</v>
      </c>
      <c r="J587">
        <v>2.4944555873082663</v>
      </c>
      <c r="K587">
        <v>2.8569807532539926</v>
      </c>
      <c r="L587">
        <f t="shared" si="54"/>
        <v>2.6876813038048795</v>
      </c>
      <c r="M587" s="11">
        <f t="shared" si="55"/>
        <v>0.4732124241948633</v>
      </c>
      <c r="N587">
        <f t="shared" si="56"/>
        <v>0.8393363068270008</v>
      </c>
      <c r="O587" t="str">
        <f t="shared" si="57"/>
        <v>accetto</v>
      </c>
      <c r="P587">
        <f t="shared" si="58"/>
        <v>0.8627658420650733</v>
      </c>
      <c r="Q587" t="str">
        <f t="shared" si="59"/>
        <v>accetto</v>
      </c>
    </row>
    <row r="588" spans="1:17" ht="12.75">
      <c r="A588" t="s">
        <v>626</v>
      </c>
      <c r="B588">
        <v>2.661701988247387</v>
      </c>
      <c r="C588">
        <v>2.238084581193789</v>
      </c>
      <c r="D588">
        <v>2.3983628845235216</v>
      </c>
      <c r="E588">
        <v>2.0729186413313982</v>
      </c>
      <c r="F588">
        <v>2.10317375457862</v>
      </c>
      <c r="G588">
        <v>3.3598027926518625</v>
      </c>
      <c r="H588">
        <v>1.8561809010611796</v>
      </c>
      <c r="I588">
        <v>2.384295655627966</v>
      </c>
      <c r="J588">
        <v>2.525997724583249</v>
      </c>
      <c r="K588">
        <v>2.549996180736116</v>
      </c>
      <c r="L588">
        <f t="shared" si="54"/>
        <v>2.415051510453509</v>
      </c>
      <c r="M588" s="11">
        <f t="shared" si="55"/>
        <v>0.17145680995085716</v>
      </c>
      <c r="N588">
        <f t="shared" si="56"/>
        <v>-0.37990119442376896</v>
      </c>
      <c r="O588" t="str">
        <f t="shared" si="57"/>
        <v>accetto</v>
      </c>
      <c r="P588">
        <f t="shared" si="58"/>
        <v>-0.6487513753730079</v>
      </c>
      <c r="Q588" t="str">
        <f t="shared" si="59"/>
        <v>accetto</v>
      </c>
    </row>
    <row r="589" spans="1:17" ht="12.75">
      <c r="A589" t="s">
        <v>627</v>
      </c>
      <c r="B589">
        <v>3.4283647572237896</v>
      </c>
      <c r="C589">
        <v>2.490668472883044</v>
      </c>
      <c r="D589">
        <v>1.7403133675088611</v>
      </c>
      <c r="E589">
        <v>2.9220940400750806</v>
      </c>
      <c r="F589">
        <v>2.6860115488966585</v>
      </c>
      <c r="G589">
        <v>3.997603989109848</v>
      </c>
      <c r="H589">
        <v>2.652331874526226</v>
      </c>
      <c r="I589">
        <v>2.856612572738868</v>
      </c>
      <c r="J589">
        <v>2.9176421106149064</v>
      </c>
      <c r="K589">
        <v>3.055602082849873</v>
      </c>
      <c r="L589">
        <f t="shared" si="54"/>
        <v>2.8747244816427155</v>
      </c>
      <c r="M589" s="11">
        <f t="shared" si="55"/>
        <v>0.347107236140101</v>
      </c>
      <c r="N589">
        <f t="shared" si="56"/>
        <v>1.6758188275729682</v>
      </c>
      <c r="O589" t="str">
        <f t="shared" si="57"/>
        <v>rifiuto</v>
      </c>
      <c r="P589">
        <f t="shared" si="58"/>
        <v>2.011315654226033</v>
      </c>
      <c r="Q589" t="str">
        <f t="shared" si="59"/>
        <v>rifiuto</v>
      </c>
    </row>
    <row r="590" spans="1:17" ht="12.75">
      <c r="A590" t="s">
        <v>628</v>
      </c>
      <c r="B590">
        <v>1.097016795501986</v>
      </c>
      <c r="C590">
        <v>3.4471323168440904</v>
      </c>
      <c r="D590">
        <v>2.1424050766290748</v>
      </c>
      <c r="E590">
        <v>3.199977078033953</v>
      </c>
      <c r="F590">
        <v>3.44593934766408</v>
      </c>
      <c r="G590">
        <v>2.8471837752238116</v>
      </c>
      <c r="H590">
        <v>3.4023589937646648</v>
      </c>
      <c r="I590">
        <v>2.6220140580471707</v>
      </c>
      <c r="J590">
        <v>2.1820608513257866</v>
      </c>
      <c r="K590">
        <v>1.99847865071888</v>
      </c>
      <c r="L590">
        <f t="shared" si="54"/>
        <v>2.63845669437535</v>
      </c>
      <c r="M590" s="11">
        <f t="shared" si="55"/>
        <v>0.6098496608672705</v>
      </c>
      <c r="N590">
        <f t="shared" si="56"/>
        <v>0.6191971611263899</v>
      </c>
      <c r="O590" t="str">
        <f t="shared" si="57"/>
        <v>accetto</v>
      </c>
      <c r="P590">
        <f t="shared" si="58"/>
        <v>0.5606638634909303</v>
      </c>
      <c r="Q590" t="str">
        <f t="shared" si="59"/>
        <v>accetto</v>
      </c>
    </row>
    <row r="591" spans="1:17" ht="12.75">
      <c r="A591" t="s">
        <v>629</v>
      </c>
      <c r="B591">
        <v>4.015398844749143</v>
      </c>
      <c r="C591">
        <v>2.8188973826786423</v>
      </c>
      <c r="D591">
        <v>1.9357384400564115</v>
      </c>
      <c r="E591">
        <v>1.6832293099128037</v>
      </c>
      <c r="F591">
        <v>2.02158559553709</v>
      </c>
      <c r="G591">
        <v>2.4478341266649295</v>
      </c>
      <c r="H591">
        <v>4.01218329439871</v>
      </c>
      <c r="I591">
        <v>2.5154442883331285</v>
      </c>
      <c r="J591">
        <v>2.4197438826911366</v>
      </c>
      <c r="K591">
        <v>2.3399073947030047</v>
      </c>
      <c r="L591">
        <f t="shared" si="54"/>
        <v>2.6209962559725</v>
      </c>
      <c r="M591" s="11">
        <f t="shared" si="55"/>
        <v>0.6430936530270578</v>
      </c>
      <c r="N591">
        <f t="shared" si="56"/>
        <v>0.5411117067549497</v>
      </c>
      <c r="O591" t="str">
        <f t="shared" si="57"/>
        <v>accetto</v>
      </c>
      <c r="P591">
        <f t="shared" si="58"/>
        <v>0.47712790846215514</v>
      </c>
      <c r="Q591" t="str">
        <f t="shared" si="59"/>
        <v>accetto</v>
      </c>
    </row>
    <row r="592" spans="1:17" ht="12.75">
      <c r="A592" t="s">
        <v>630</v>
      </c>
      <c r="B592">
        <v>2.662534815788149</v>
      </c>
      <c r="C592">
        <v>1.6693702879024386</v>
      </c>
      <c r="D592">
        <v>1.8622968778277027</v>
      </c>
      <c r="E592">
        <v>3.673968492989843</v>
      </c>
      <c r="F592">
        <v>2.56627892382312</v>
      </c>
      <c r="G592">
        <v>2.1604234130177247</v>
      </c>
      <c r="H592">
        <v>2.046055933703883</v>
      </c>
      <c r="I592">
        <v>2.3725468385350723</v>
      </c>
      <c r="J592">
        <v>3.3757696079169364</v>
      </c>
      <c r="K592">
        <v>1.8235623583063898</v>
      </c>
      <c r="L592">
        <f t="shared" si="54"/>
        <v>2.421280754981126</v>
      </c>
      <c r="M592" s="11">
        <f t="shared" si="55"/>
        <v>0.44509092791931454</v>
      </c>
      <c r="N592">
        <f t="shared" si="56"/>
        <v>-0.3520431659993282</v>
      </c>
      <c r="O592" t="str">
        <f t="shared" si="57"/>
        <v>accetto</v>
      </c>
      <c r="P592">
        <f t="shared" si="58"/>
        <v>-0.37312689062006915</v>
      </c>
      <c r="Q592" t="str">
        <f t="shared" si="59"/>
        <v>accetto</v>
      </c>
    </row>
    <row r="593" spans="1:17" ht="12.75">
      <c r="A593" t="s">
        <v>631</v>
      </c>
      <c r="B593">
        <v>1.6595837604108965</v>
      </c>
      <c r="C593">
        <v>1.5120414481316402</v>
      </c>
      <c r="D593">
        <v>3.1708168596810538</v>
      </c>
      <c r="E593">
        <v>4.003256926625909</v>
      </c>
      <c r="F593">
        <v>3.355963425533446</v>
      </c>
      <c r="G593">
        <v>3.4005309533904438</v>
      </c>
      <c r="H593">
        <v>2.908595159703964</v>
      </c>
      <c r="I593">
        <v>1.6913952000277277</v>
      </c>
      <c r="J593">
        <v>2.511873419668973</v>
      </c>
      <c r="K593">
        <v>2.3795776393762935</v>
      </c>
      <c r="L593">
        <f t="shared" si="54"/>
        <v>2.6593634792550347</v>
      </c>
      <c r="M593" s="11">
        <f t="shared" si="55"/>
        <v>0.7241371834914582</v>
      </c>
      <c r="N593">
        <f t="shared" si="56"/>
        <v>0.7126951454902702</v>
      </c>
      <c r="O593" t="str">
        <f t="shared" si="57"/>
        <v>accetto</v>
      </c>
      <c r="P593">
        <f t="shared" si="58"/>
        <v>0.5922136026317084</v>
      </c>
      <c r="Q593" t="str">
        <f t="shared" si="59"/>
        <v>accetto</v>
      </c>
    </row>
    <row r="594" spans="1:17" ht="12.75">
      <c r="A594" t="s">
        <v>632</v>
      </c>
      <c r="B594">
        <v>2.1587231907699334</v>
      </c>
      <c r="C594">
        <v>2.702807976152144</v>
      </c>
      <c r="D594">
        <v>2.703146412826527</v>
      </c>
      <c r="E594">
        <v>1.9968773066443646</v>
      </c>
      <c r="F594">
        <v>1.3665603036270113</v>
      </c>
      <c r="G594">
        <v>2.1699848519847365</v>
      </c>
      <c r="H594">
        <v>2.5154442883331285</v>
      </c>
      <c r="I594">
        <v>1.5960509165870462</v>
      </c>
      <c r="J594">
        <v>0.8569052197344718</v>
      </c>
      <c r="K594">
        <v>2.0424609484120992</v>
      </c>
      <c r="L594">
        <f t="shared" si="54"/>
        <v>2.0108961415071462</v>
      </c>
      <c r="M594" s="11">
        <f t="shared" si="55"/>
        <v>0.3533151618599525</v>
      </c>
      <c r="N594">
        <f t="shared" si="56"/>
        <v>-2.187338951294918</v>
      </c>
      <c r="O594" t="str">
        <f t="shared" si="57"/>
        <v>accetto</v>
      </c>
      <c r="P594">
        <f t="shared" si="58"/>
        <v>-2.602075847288334</v>
      </c>
      <c r="Q594" t="str">
        <f t="shared" si="59"/>
        <v>accetto</v>
      </c>
    </row>
    <row r="595" spans="1:17" ht="12.75">
      <c r="A595" t="s">
        <v>633</v>
      </c>
      <c r="B595">
        <v>3.996079818243743</v>
      </c>
      <c r="C595">
        <v>2.8603643161102354</v>
      </c>
      <c r="D595">
        <v>2.5415939476704352</v>
      </c>
      <c r="E595">
        <v>3.078657578862476</v>
      </c>
      <c r="F595">
        <v>2.058680184379682</v>
      </c>
      <c r="G595">
        <v>3.2278944861764103</v>
      </c>
      <c r="H595">
        <v>1.3560776094846005</v>
      </c>
      <c r="I595">
        <v>1.9761755934882785</v>
      </c>
      <c r="J595">
        <v>3.4188435126361583</v>
      </c>
      <c r="K595">
        <v>1.343485514312306</v>
      </c>
      <c r="L595">
        <f t="shared" si="54"/>
        <v>2.5857852561364325</v>
      </c>
      <c r="M595" s="11">
        <f t="shared" si="55"/>
        <v>0.7911604416221883</v>
      </c>
      <c r="N595">
        <f t="shared" si="56"/>
        <v>0.38364332837658816</v>
      </c>
      <c r="O595" t="str">
        <f t="shared" si="57"/>
        <v>accetto</v>
      </c>
      <c r="P595">
        <f t="shared" si="58"/>
        <v>0.30498632735541675</v>
      </c>
      <c r="Q595" t="str">
        <f t="shared" si="59"/>
        <v>accetto</v>
      </c>
    </row>
    <row r="596" spans="1:17" ht="12.75">
      <c r="A596" t="s">
        <v>634</v>
      </c>
      <c r="B596">
        <v>2.053805410048426</v>
      </c>
      <c r="C596">
        <v>2.7994939479765435</v>
      </c>
      <c r="D596">
        <v>3.1434107240443154</v>
      </c>
      <c r="E596">
        <v>2.2743680474604844</v>
      </c>
      <c r="F596">
        <v>3.3911158219643767</v>
      </c>
      <c r="G596">
        <v>2.5227500187293117</v>
      </c>
      <c r="H596">
        <v>2.258658476223445</v>
      </c>
      <c r="I596">
        <v>2.4258928188487516</v>
      </c>
      <c r="J596">
        <v>2.38478843871917</v>
      </c>
      <c r="K596">
        <v>2.7074351531064167</v>
      </c>
      <c r="L596">
        <f t="shared" si="54"/>
        <v>2.596171885712124</v>
      </c>
      <c r="M596" s="11">
        <f t="shared" si="55"/>
        <v>0.17509207580953992</v>
      </c>
      <c r="N596">
        <f t="shared" si="56"/>
        <v>0.4300937479533005</v>
      </c>
      <c r="O596" t="str">
        <f t="shared" si="57"/>
        <v>accetto</v>
      </c>
      <c r="P596">
        <f t="shared" si="58"/>
        <v>0.7267999451922935</v>
      </c>
      <c r="Q596" t="str">
        <f t="shared" si="59"/>
        <v>accetto</v>
      </c>
    </row>
    <row r="597" spans="1:17" ht="12.75">
      <c r="A597" t="s">
        <v>635</v>
      </c>
      <c r="B597">
        <v>2.7455313858831687</v>
      </c>
      <c r="C597">
        <v>2.892338944907351</v>
      </c>
      <c r="D597">
        <v>1.68554289838994</v>
      </c>
      <c r="E597">
        <v>2.1847506591939236</v>
      </c>
      <c r="F597">
        <v>3.0915310346904334</v>
      </c>
      <c r="G597">
        <v>2.3088323161164226</v>
      </c>
      <c r="H597">
        <v>2.2185750333301257</v>
      </c>
      <c r="I597">
        <v>2.514579305288862</v>
      </c>
      <c r="J597">
        <v>3.0455663502061725</v>
      </c>
      <c r="K597">
        <v>2.9471190606773234</v>
      </c>
      <c r="L597">
        <f t="shared" si="54"/>
        <v>2.5634366988683723</v>
      </c>
      <c r="M597" s="11">
        <f t="shared" si="55"/>
        <v>0.21112451022474785</v>
      </c>
      <c r="N597">
        <f t="shared" si="56"/>
        <v>0.28369754187572904</v>
      </c>
      <c r="O597" t="str">
        <f t="shared" si="57"/>
        <v>accetto</v>
      </c>
      <c r="P597">
        <f t="shared" si="58"/>
        <v>0.43658744998579413</v>
      </c>
      <c r="Q597" t="str">
        <f t="shared" si="59"/>
        <v>accetto</v>
      </c>
    </row>
    <row r="598" spans="1:17" ht="12.75">
      <c r="A598" t="s">
        <v>636</v>
      </c>
      <c r="B598">
        <v>3.389921245009191</v>
      </c>
      <c r="C598">
        <v>3.094299623542156</v>
      </c>
      <c r="D598">
        <v>1.1810134017559903</v>
      </c>
      <c r="E598">
        <v>2.9562062059676464</v>
      </c>
      <c r="F598">
        <v>1.9177056336911846</v>
      </c>
      <c r="G598">
        <v>1.6681821420479537</v>
      </c>
      <c r="H598">
        <v>2.8484659759260467</v>
      </c>
      <c r="I598">
        <v>3.171665764973568</v>
      </c>
      <c r="J598">
        <v>0.7449011699281982</v>
      </c>
      <c r="K598">
        <v>3.0006177796326483</v>
      </c>
      <c r="L598">
        <f t="shared" si="54"/>
        <v>2.3972978942474583</v>
      </c>
      <c r="M598" s="11">
        <f t="shared" si="55"/>
        <v>0.8802295074415506</v>
      </c>
      <c r="N598">
        <f t="shared" si="56"/>
        <v>-0.4592977797901108</v>
      </c>
      <c r="O598" t="str">
        <f t="shared" si="57"/>
        <v>accetto</v>
      </c>
      <c r="P598">
        <f t="shared" si="58"/>
        <v>-0.3461635903989743</v>
      </c>
      <c r="Q598" t="str">
        <f t="shared" si="59"/>
        <v>accetto</v>
      </c>
    </row>
    <row r="599" spans="1:17" ht="12.75">
      <c r="A599" t="s">
        <v>637</v>
      </c>
      <c r="B599">
        <v>3.402725566504614</v>
      </c>
      <c r="C599">
        <v>4.551109533131239</v>
      </c>
      <c r="D599">
        <v>2.5134972725959415</v>
      </c>
      <c r="E599">
        <v>0.7377497859488358</v>
      </c>
      <c r="F599">
        <v>2.657762135180519</v>
      </c>
      <c r="G599">
        <v>2.73287337192869</v>
      </c>
      <c r="H599">
        <v>2.650228904597043</v>
      </c>
      <c r="I599">
        <v>2.82207434642487</v>
      </c>
      <c r="J599">
        <v>2.436164894443209</v>
      </c>
      <c r="K599">
        <v>2.699315888471574</v>
      </c>
      <c r="L599">
        <f t="shared" si="54"/>
        <v>2.7203501699226535</v>
      </c>
      <c r="M599" s="11">
        <f t="shared" si="55"/>
        <v>0.8768167817682964</v>
      </c>
      <c r="N599">
        <f t="shared" si="56"/>
        <v>0.9854359176013658</v>
      </c>
      <c r="O599" t="str">
        <f t="shared" si="57"/>
        <v>accetto</v>
      </c>
      <c r="P599">
        <f t="shared" si="58"/>
        <v>0.7441473903516062</v>
      </c>
      <c r="Q599" t="str">
        <f t="shared" si="59"/>
        <v>accetto</v>
      </c>
    </row>
    <row r="600" spans="1:17" ht="12.75">
      <c r="A600" t="s">
        <v>638</v>
      </c>
      <c r="B600">
        <v>1.1843897296239447</v>
      </c>
      <c r="C600">
        <v>2.486232621174622</v>
      </c>
      <c r="D600">
        <v>2.544086803079608</v>
      </c>
      <c r="E600">
        <v>3.5835504326860246</v>
      </c>
      <c r="F600">
        <v>2.326782322060126</v>
      </c>
      <c r="G600">
        <v>2.8585177863214994</v>
      </c>
      <c r="H600">
        <v>3.267146709304143</v>
      </c>
      <c r="I600">
        <v>2.3706769960062957</v>
      </c>
      <c r="J600">
        <v>2.446641157484919</v>
      </c>
      <c r="K600">
        <v>3.0522201277688055</v>
      </c>
      <c r="L600">
        <f t="shared" si="54"/>
        <v>2.612024468550999</v>
      </c>
      <c r="M600" s="11">
        <f t="shared" si="55"/>
        <v>0.42812471229807003</v>
      </c>
      <c r="N600">
        <f t="shared" si="56"/>
        <v>0.5009886536466414</v>
      </c>
      <c r="O600" t="str">
        <f t="shared" si="57"/>
        <v>accetto</v>
      </c>
      <c r="P600">
        <f t="shared" si="58"/>
        <v>0.5414118334774667</v>
      </c>
      <c r="Q600" t="str">
        <f t="shared" si="59"/>
        <v>accetto</v>
      </c>
    </row>
    <row r="601" spans="1:17" ht="12.75">
      <c r="A601" t="s">
        <v>639</v>
      </c>
      <c r="B601">
        <v>1.1451600153486652</v>
      </c>
      <c r="C601">
        <v>2.939350291030678</v>
      </c>
      <c r="D601">
        <v>3.1662507781834393</v>
      </c>
      <c r="E601">
        <v>3.157866230644686</v>
      </c>
      <c r="F601">
        <v>3.0266042497896706</v>
      </c>
      <c r="G601">
        <v>2.090637931537458</v>
      </c>
      <c r="H601">
        <v>2.840669070213835</v>
      </c>
      <c r="I601">
        <v>1.9093886127097903</v>
      </c>
      <c r="J601">
        <v>2.3082149304491395</v>
      </c>
      <c r="K601">
        <v>2.165816694842988</v>
      </c>
      <c r="L601">
        <f t="shared" si="54"/>
        <v>2.474995880475035</v>
      </c>
      <c r="M601" s="11">
        <f t="shared" si="55"/>
        <v>0.4396969598552513</v>
      </c>
      <c r="N601">
        <f t="shared" si="56"/>
        <v>-0.11182182195070327</v>
      </c>
      <c r="O601" t="str">
        <f t="shared" si="57"/>
        <v>accetto</v>
      </c>
      <c r="P601">
        <f t="shared" si="58"/>
        <v>-0.11924353294939873</v>
      </c>
      <c r="Q601" t="str">
        <f t="shared" si="59"/>
        <v>accetto</v>
      </c>
    </row>
    <row r="602" spans="1:17" ht="12.75">
      <c r="A602" t="s">
        <v>640</v>
      </c>
      <c r="B602">
        <v>2.2712923735502955</v>
      </c>
      <c r="C602">
        <v>1.9874268041644427</v>
      </c>
      <c r="D602">
        <v>2.5393181419099164</v>
      </c>
      <c r="E602">
        <v>2.8685808511431787</v>
      </c>
      <c r="F602">
        <v>2.653771637195632</v>
      </c>
      <c r="G602">
        <v>2.601090471916905</v>
      </c>
      <c r="H602">
        <v>2.6694852278706094</v>
      </c>
      <c r="I602">
        <v>2.659315245999778</v>
      </c>
      <c r="J602">
        <v>3.432348824107976</v>
      </c>
      <c r="K602">
        <v>2.8303174097482042</v>
      </c>
      <c r="L602">
        <f t="shared" si="54"/>
        <v>2.651294698760694</v>
      </c>
      <c r="M602" s="11">
        <f t="shared" si="55"/>
        <v>0.143321207984215</v>
      </c>
      <c r="N602">
        <f t="shared" si="56"/>
        <v>0.676610462128529</v>
      </c>
      <c r="O602" t="str">
        <f t="shared" si="57"/>
        <v>accetto</v>
      </c>
      <c r="P602">
        <f t="shared" si="58"/>
        <v>1.263771278455422</v>
      </c>
      <c r="Q602" t="str">
        <f t="shared" si="59"/>
        <v>accetto</v>
      </c>
    </row>
    <row r="603" spans="1:17" ht="12.75">
      <c r="A603" t="s">
        <v>641</v>
      </c>
      <c r="B603">
        <v>3.107650588597153</v>
      </c>
      <c r="C603">
        <v>2.935420888502449</v>
      </c>
      <c r="D603">
        <v>2.7419725755328272</v>
      </c>
      <c r="E603">
        <v>2.72625898485785</v>
      </c>
      <c r="F603">
        <v>3.1436551058709483</v>
      </c>
      <c r="G603">
        <v>2.3722719089801103</v>
      </c>
      <c r="H603">
        <v>2.4170211154319077</v>
      </c>
      <c r="I603">
        <v>1.3510420576358229</v>
      </c>
      <c r="J603">
        <v>1.1393463003150828</v>
      </c>
      <c r="K603">
        <v>3.4481950562349084</v>
      </c>
      <c r="L603">
        <f t="shared" si="54"/>
        <v>2.538283458195906</v>
      </c>
      <c r="M603" s="11">
        <f t="shared" si="55"/>
        <v>0.5735518640090034</v>
      </c>
      <c r="N603">
        <f t="shared" si="56"/>
        <v>0.17120882987963434</v>
      </c>
      <c r="O603" t="str">
        <f t="shared" si="57"/>
        <v>accetto</v>
      </c>
      <c r="P603">
        <f t="shared" si="58"/>
        <v>0.15985448052185205</v>
      </c>
      <c r="Q603" t="str">
        <f t="shared" si="59"/>
        <v>accetto</v>
      </c>
    </row>
    <row r="604" spans="1:17" ht="12.75">
      <c r="A604" t="s">
        <v>642</v>
      </c>
      <c r="B604">
        <v>3.8258228582890297</v>
      </c>
      <c r="C604">
        <v>3.0216908888542093</v>
      </c>
      <c r="D604">
        <v>2.7230161023294386</v>
      </c>
      <c r="E604">
        <v>1.967596505153324</v>
      </c>
      <c r="F604">
        <v>2.7634805879392843</v>
      </c>
      <c r="G604">
        <v>1.372383665311645</v>
      </c>
      <c r="H604">
        <v>2.0946605850258493</v>
      </c>
      <c r="I604">
        <v>2.1927364784892234</v>
      </c>
      <c r="J604">
        <v>1.8209079214921076</v>
      </c>
      <c r="K604">
        <v>2.818238998744391</v>
      </c>
      <c r="L604">
        <f t="shared" si="54"/>
        <v>2.4600534591628502</v>
      </c>
      <c r="M604" s="11">
        <f t="shared" si="55"/>
        <v>0.5010326311026058</v>
      </c>
      <c r="N604">
        <f t="shared" si="56"/>
        <v>-0.17864636155567648</v>
      </c>
      <c r="O604" t="str">
        <f t="shared" si="57"/>
        <v>accetto</v>
      </c>
      <c r="P604">
        <f t="shared" si="58"/>
        <v>-0.17846217101863157</v>
      </c>
      <c r="Q604" t="str">
        <f t="shared" si="59"/>
        <v>accetto</v>
      </c>
    </row>
    <row r="605" spans="1:17" ht="12.75">
      <c r="A605" t="s">
        <v>643</v>
      </c>
      <c r="B605">
        <v>2.9264318174978143</v>
      </c>
      <c r="C605">
        <v>2.5404017823780123</v>
      </c>
      <c r="D605">
        <v>3.055528125191813</v>
      </c>
      <c r="E605">
        <v>0.7761048705287976</v>
      </c>
      <c r="F605">
        <v>3.6787178608574322</v>
      </c>
      <c r="G605">
        <v>3.274987828833673</v>
      </c>
      <c r="H605">
        <v>2.7138244516527266</v>
      </c>
      <c r="I605">
        <v>1.9233055146264633</v>
      </c>
      <c r="J605">
        <v>2.343291761446835</v>
      </c>
      <c r="K605">
        <v>3.050240956528114</v>
      </c>
      <c r="L605">
        <f t="shared" si="54"/>
        <v>2.628283496954168</v>
      </c>
      <c r="M605" s="11">
        <f t="shared" si="55"/>
        <v>0.6661041885089405</v>
      </c>
      <c r="N605">
        <f t="shared" si="56"/>
        <v>0.5737012391618146</v>
      </c>
      <c r="O605" t="str">
        <f t="shared" si="57"/>
        <v>accetto</v>
      </c>
      <c r="P605">
        <f t="shared" si="58"/>
        <v>0.49704957619148515</v>
      </c>
      <c r="Q605" t="str">
        <f t="shared" si="59"/>
        <v>accetto</v>
      </c>
    </row>
    <row r="606" spans="1:17" ht="12.75">
      <c r="A606" t="s">
        <v>644</v>
      </c>
      <c r="B606">
        <v>2.558350984434128</v>
      </c>
      <c r="C606">
        <v>3.010676021128802</v>
      </c>
      <c r="D606">
        <v>3.496646968915229</v>
      </c>
      <c r="E606">
        <v>2.4535280624479583</v>
      </c>
      <c r="F606">
        <v>2.546418077083672</v>
      </c>
      <c r="G606">
        <v>2.347779061960864</v>
      </c>
      <c r="H606">
        <v>2.6214650028248343</v>
      </c>
      <c r="I606">
        <v>2.0892295204839684</v>
      </c>
      <c r="J606">
        <v>1.9870039592933608</v>
      </c>
      <c r="K606">
        <v>3.0334099621063615</v>
      </c>
      <c r="L606">
        <f t="shared" si="54"/>
        <v>2.614450762067918</v>
      </c>
      <c r="M606" s="11">
        <f t="shared" si="55"/>
        <v>0.20946366658384205</v>
      </c>
      <c r="N606">
        <f t="shared" si="56"/>
        <v>0.5118393681210374</v>
      </c>
      <c r="O606" t="str">
        <f t="shared" si="57"/>
        <v>accetto</v>
      </c>
      <c r="P606">
        <f t="shared" si="58"/>
        <v>0.7907957708341989</v>
      </c>
      <c r="Q606" t="str">
        <f t="shared" si="59"/>
        <v>accetto</v>
      </c>
    </row>
    <row r="607" spans="1:17" ht="12.75">
      <c r="A607" t="s">
        <v>645</v>
      </c>
      <c r="B607">
        <v>2.375569455864479</v>
      </c>
      <c r="C607">
        <v>2.854525680561437</v>
      </c>
      <c r="D607">
        <v>2.574270370331533</v>
      </c>
      <c r="E607">
        <v>2.7289930065433055</v>
      </c>
      <c r="F607">
        <v>2.2190428959061137</v>
      </c>
      <c r="G607">
        <v>1.7117592803970183</v>
      </c>
      <c r="H607">
        <v>3.230471749782282</v>
      </c>
      <c r="I607">
        <v>2.0215180689797307</v>
      </c>
      <c r="J607">
        <v>2.589136663489171</v>
      </c>
      <c r="K607">
        <v>1.8755883552012165</v>
      </c>
      <c r="L607">
        <f t="shared" si="54"/>
        <v>2.4180875527056287</v>
      </c>
      <c r="M607" s="11">
        <f t="shared" si="55"/>
        <v>0.22140648023233606</v>
      </c>
      <c r="N607">
        <f t="shared" si="56"/>
        <v>-0.36632360070716596</v>
      </c>
      <c r="O607" t="str">
        <f t="shared" si="57"/>
        <v>accetto</v>
      </c>
      <c r="P607">
        <f t="shared" si="58"/>
        <v>-0.5504967224199905</v>
      </c>
      <c r="Q607" t="str">
        <f t="shared" si="59"/>
        <v>accetto</v>
      </c>
    </row>
    <row r="608" spans="1:17" ht="12.75">
      <c r="A608" t="s">
        <v>646</v>
      </c>
      <c r="B608">
        <v>1.0003509208672767</v>
      </c>
      <c r="C608">
        <v>2.8719933539525755</v>
      </c>
      <c r="D608">
        <v>2.4004931866306833</v>
      </c>
      <c r="E608">
        <v>2.3751851975976024</v>
      </c>
      <c r="F608">
        <v>2.5463634127277146</v>
      </c>
      <c r="G608">
        <v>2.4429513134577974</v>
      </c>
      <c r="H608">
        <v>2.078294237629734</v>
      </c>
      <c r="I608">
        <v>2.4703759385090507</v>
      </c>
      <c r="J608">
        <v>3.33615563537478</v>
      </c>
      <c r="K608">
        <v>2.286005928066288</v>
      </c>
      <c r="L608">
        <f t="shared" si="54"/>
        <v>2.3808169124813503</v>
      </c>
      <c r="M608" s="11">
        <f t="shared" si="55"/>
        <v>0.3555364262591812</v>
      </c>
      <c r="N608">
        <f t="shared" si="56"/>
        <v>-0.5330029709200149</v>
      </c>
      <c r="O608" t="str">
        <f t="shared" si="57"/>
        <v>accetto</v>
      </c>
      <c r="P608">
        <f t="shared" si="58"/>
        <v>-0.632080773967627</v>
      </c>
      <c r="Q608" t="str">
        <f t="shared" si="59"/>
        <v>accetto</v>
      </c>
    </row>
    <row r="609" spans="1:17" ht="12.75">
      <c r="A609" t="s">
        <v>647</v>
      </c>
      <c r="B609">
        <v>1.0725721817379963</v>
      </c>
      <c r="C609">
        <v>2.5261054455199883</v>
      </c>
      <c r="D609">
        <v>3.0709804524008177</v>
      </c>
      <c r="E609">
        <v>1.909081527651324</v>
      </c>
      <c r="F609">
        <v>2.020701319190721</v>
      </c>
      <c r="G609">
        <v>3.0369390286159614</v>
      </c>
      <c r="H609">
        <v>1.7608028543418186</v>
      </c>
      <c r="I609">
        <v>3.072705595163825</v>
      </c>
      <c r="J609">
        <v>1.979373458311784</v>
      </c>
      <c r="K609">
        <v>2.269810004838746</v>
      </c>
      <c r="L609">
        <f t="shared" si="54"/>
        <v>2.271907186777298</v>
      </c>
      <c r="M609" s="11">
        <f t="shared" si="55"/>
        <v>0.4344051076358429</v>
      </c>
      <c r="N609">
        <f t="shared" si="56"/>
        <v>-1.0200620710902482</v>
      </c>
      <c r="O609" t="str">
        <f t="shared" si="57"/>
        <v>accetto</v>
      </c>
      <c r="P609">
        <f t="shared" si="58"/>
        <v>-1.0943699017322197</v>
      </c>
      <c r="Q609" t="str">
        <f t="shared" si="59"/>
        <v>accetto</v>
      </c>
    </row>
    <row r="610" spans="1:17" ht="12.75">
      <c r="A610" t="s">
        <v>648</v>
      </c>
      <c r="B610">
        <v>2.2486002347272915</v>
      </c>
      <c r="C610">
        <v>2.0565080801179647</v>
      </c>
      <c r="D610">
        <v>1.6297949019644875</v>
      </c>
      <c r="E610">
        <v>3.4282361352097723</v>
      </c>
      <c r="F610">
        <v>1.2651514922254137</v>
      </c>
      <c r="G610">
        <v>1.2871619343741258</v>
      </c>
      <c r="H610">
        <v>2.2783480949067325</v>
      </c>
      <c r="I610">
        <v>1.7716456901234778</v>
      </c>
      <c r="J610">
        <v>2.66687018154812</v>
      </c>
      <c r="K610">
        <v>1.8843282210536927</v>
      </c>
      <c r="L610">
        <f t="shared" si="54"/>
        <v>2.051664496625108</v>
      </c>
      <c r="M610" s="11">
        <f t="shared" si="55"/>
        <v>0.42789698885378313</v>
      </c>
      <c r="N610">
        <f t="shared" si="56"/>
        <v>-2.0050173245456904</v>
      </c>
      <c r="O610" t="str">
        <f t="shared" si="57"/>
        <v>accetto</v>
      </c>
      <c r="P610">
        <f t="shared" si="58"/>
        <v>-2.1673722897816643</v>
      </c>
      <c r="Q610" t="str">
        <f t="shared" si="59"/>
        <v>accetto</v>
      </c>
    </row>
    <row r="611" spans="1:17" ht="12.75">
      <c r="A611" t="s">
        <v>649</v>
      </c>
      <c r="B611">
        <v>2.434915653132066</v>
      </c>
      <c r="C611">
        <v>2.3729873689330816</v>
      </c>
      <c r="D611">
        <v>2.973461653035656</v>
      </c>
      <c r="E611">
        <v>3.9396790650971525</v>
      </c>
      <c r="F611">
        <v>2.8816568866432135</v>
      </c>
      <c r="G611">
        <v>3.117094659976374</v>
      </c>
      <c r="H611">
        <v>2.5770445863963687</v>
      </c>
      <c r="I611">
        <v>1.2165902508331783</v>
      </c>
      <c r="J611">
        <v>2.4721083162603463</v>
      </c>
      <c r="K611">
        <v>3.177720646283433</v>
      </c>
      <c r="L611">
        <f t="shared" si="54"/>
        <v>2.716325908659087</v>
      </c>
      <c r="M611" s="11">
        <f t="shared" si="55"/>
        <v>0.4987631568804305</v>
      </c>
      <c r="N611">
        <f t="shared" si="56"/>
        <v>0.9674388741122577</v>
      </c>
      <c r="O611" t="str">
        <f t="shared" si="57"/>
        <v>accetto</v>
      </c>
      <c r="P611">
        <f t="shared" si="58"/>
        <v>0.9686376687677308</v>
      </c>
      <c r="Q611" t="str">
        <f t="shared" si="59"/>
        <v>accetto</v>
      </c>
    </row>
    <row r="612" spans="1:17" ht="12.75">
      <c r="A612" t="s">
        <v>650</v>
      </c>
      <c r="B612">
        <v>3.1103162798376616</v>
      </c>
      <c r="C612">
        <v>1.1928466270455829</v>
      </c>
      <c r="D612">
        <v>3.121062649108808</v>
      </c>
      <c r="E612">
        <v>3.321106859734755</v>
      </c>
      <c r="F612">
        <v>2.794000180202829</v>
      </c>
      <c r="G612">
        <v>2.1130760418827776</v>
      </c>
      <c r="H612">
        <v>1.716074548967299</v>
      </c>
      <c r="I612">
        <v>3.251737792024869</v>
      </c>
      <c r="J612">
        <v>1.5736803327990856</v>
      </c>
      <c r="K612">
        <v>1.945060320522316</v>
      </c>
      <c r="L612">
        <f t="shared" si="54"/>
        <v>2.4138961632125984</v>
      </c>
      <c r="M612" s="11">
        <f t="shared" si="55"/>
        <v>0.6276393037498949</v>
      </c>
      <c r="N612">
        <f t="shared" si="56"/>
        <v>-0.38506806436035435</v>
      </c>
      <c r="O612" t="str">
        <f t="shared" si="57"/>
        <v>accetto</v>
      </c>
      <c r="P612">
        <f t="shared" si="58"/>
        <v>-0.3436904289048793</v>
      </c>
      <c r="Q612" t="str">
        <f t="shared" si="59"/>
        <v>accetto</v>
      </c>
    </row>
    <row r="613" spans="1:17" ht="12.75">
      <c r="A613" t="s">
        <v>651</v>
      </c>
      <c r="B613">
        <v>2.810953365537898</v>
      </c>
      <c r="C613">
        <v>2.2520537358036563</v>
      </c>
      <c r="D613">
        <v>1.61755330178039</v>
      </c>
      <c r="E613">
        <v>3.727214791242659</v>
      </c>
      <c r="F613">
        <v>0.8536639449812355</v>
      </c>
      <c r="G613">
        <v>3.7679911852364967</v>
      </c>
      <c r="H613">
        <v>2.4561841070374157</v>
      </c>
      <c r="I613">
        <v>1.9965284194313426</v>
      </c>
      <c r="J613">
        <v>2.1453521285252464</v>
      </c>
      <c r="K613">
        <v>3.0052851509663014</v>
      </c>
      <c r="L613">
        <f t="shared" si="54"/>
        <v>2.463278013054264</v>
      </c>
      <c r="M613" s="11">
        <f t="shared" si="55"/>
        <v>0.8204631482885026</v>
      </c>
      <c r="N613">
        <f t="shared" si="56"/>
        <v>-0.1642257181590503</v>
      </c>
      <c r="O613" t="str">
        <f t="shared" si="57"/>
        <v>accetto</v>
      </c>
      <c r="P613">
        <f t="shared" si="58"/>
        <v>-0.12820254077153906</v>
      </c>
      <c r="Q613" t="str">
        <f t="shared" si="59"/>
        <v>accetto</v>
      </c>
    </row>
    <row r="614" spans="1:17" ht="12.75">
      <c r="A614" t="s">
        <v>652</v>
      </c>
      <c r="B614">
        <v>2.8471226797671534</v>
      </c>
      <c r="C614">
        <v>2.8729250596666134</v>
      </c>
      <c r="D614">
        <v>3.147018571537501</v>
      </c>
      <c r="E614">
        <v>3.451928310191761</v>
      </c>
      <c r="F614">
        <v>1.2355041179944237</v>
      </c>
      <c r="G614">
        <v>2.948506570653535</v>
      </c>
      <c r="H614">
        <v>1.4931725986753008</v>
      </c>
      <c r="I614">
        <v>1.926617531487409</v>
      </c>
      <c r="J614">
        <v>2.385227361342004</v>
      </c>
      <c r="K614">
        <v>1.7928345591576544</v>
      </c>
      <c r="L614">
        <f t="shared" si="54"/>
        <v>2.4100857360473356</v>
      </c>
      <c r="M614" s="11">
        <f t="shared" si="55"/>
        <v>0.5732616240071245</v>
      </c>
      <c r="N614">
        <f t="shared" si="56"/>
        <v>-0.40210881269003323</v>
      </c>
      <c r="O614" t="str">
        <f t="shared" si="57"/>
        <v>accetto</v>
      </c>
      <c r="P614">
        <f t="shared" si="58"/>
        <v>-0.3755365037076003</v>
      </c>
      <c r="Q614" t="str">
        <f t="shared" si="59"/>
        <v>accetto</v>
      </c>
    </row>
    <row r="615" spans="1:17" ht="12.75">
      <c r="A615" t="s">
        <v>653</v>
      </c>
      <c r="B615">
        <v>2.4598691277390117</v>
      </c>
      <c r="C615">
        <v>2.430405843765584</v>
      </c>
      <c r="D615">
        <v>3.9573131432189257</v>
      </c>
      <c r="E615">
        <v>2.7659171712173247</v>
      </c>
      <c r="F615">
        <v>2.6255286545801937</v>
      </c>
      <c r="G615">
        <v>2.953944066296117</v>
      </c>
      <c r="H615">
        <v>3.0568545397113667</v>
      </c>
      <c r="I615">
        <v>2.2644416435286985</v>
      </c>
      <c r="J615">
        <v>3.1621300504093597</v>
      </c>
      <c r="K615">
        <v>1.9370021513441316</v>
      </c>
      <c r="L615">
        <f t="shared" si="54"/>
        <v>2.7613406391810713</v>
      </c>
      <c r="M615" s="11">
        <f t="shared" si="55"/>
        <v>0.3178575814838401</v>
      </c>
      <c r="N615">
        <f t="shared" si="56"/>
        <v>1.168750868984241</v>
      </c>
      <c r="O615" t="str">
        <f t="shared" si="57"/>
        <v>accetto</v>
      </c>
      <c r="P615">
        <f t="shared" si="58"/>
        <v>1.4658538150370457</v>
      </c>
      <c r="Q615" t="str">
        <f t="shared" si="59"/>
        <v>accetto</v>
      </c>
    </row>
    <row r="616" spans="1:17" ht="12.75">
      <c r="A616" t="s">
        <v>654</v>
      </c>
      <c r="B616">
        <v>1.6689377963803054</v>
      </c>
      <c r="C616">
        <v>2.8388482648279023</v>
      </c>
      <c r="D616">
        <v>1.7833165301203735</v>
      </c>
      <c r="E616">
        <v>2.8566736681955263</v>
      </c>
      <c r="F616">
        <v>2.3151645386440123</v>
      </c>
      <c r="G616">
        <v>2.1711295879094905</v>
      </c>
      <c r="H616">
        <v>4.0197205444201245</v>
      </c>
      <c r="I616">
        <v>2.6086928368329154</v>
      </c>
      <c r="J616">
        <v>0.9206502898814506</v>
      </c>
      <c r="K616">
        <v>3.7674541883279744</v>
      </c>
      <c r="L616">
        <f t="shared" si="54"/>
        <v>2.4950588245540075</v>
      </c>
      <c r="M616" s="11">
        <f t="shared" si="55"/>
        <v>0.8900622078103666</v>
      </c>
      <c r="N616">
        <f t="shared" si="56"/>
        <v>-0.022097608371984077</v>
      </c>
      <c r="O616" t="str">
        <f t="shared" si="57"/>
        <v>accetto</v>
      </c>
      <c r="P616">
        <f t="shared" si="58"/>
        <v>-0.016562278913966735</v>
      </c>
      <c r="Q616" t="str">
        <f t="shared" si="59"/>
        <v>accetto</v>
      </c>
    </row>
    <row r="617" spans="1:17" ht="12.75">
      <c r="A617" t="s">
        <v>655</v>
      </c>
      <c r="B617">
        <v>1.7202611955235625</v>
      </c>
      <c r="C617">
        <v>1.9695338742394597</v>
      </c>
      <c r="D617">
        <v>2.6812557499283685</v>
      </c>
      <c r="E617">
        <v>2.7259744086518367</v>
      </c>
      <c r="F617">
        <v>2.175703708282981</v>
      </c>
      <c r="G617">
        <v>3.034128637609683</v>
      </c>
      <c r="H617">
        <v>2.8968889486532134</v>
      </c>
      <c r="I617">
        <v>2.940597924566646</v>
      </c>
      <c r="J617">
        <v>2.5581877952538434</v>
      </c>
      <c r="K617">
        <v>3.7521127976060598</v>
      </c>
      <c r="L617">
        <f t="shared" si="54"/>
        <v>2.6454645040315654</v>
      </c>
      <c r="M617" s="11">
        <f t="shared" si="55"/>
        <v>0.341665211908771</v>
      </c>
      <c r="N617">
        <f t="shared" si="56"/>
        <v>0.650537038655745</v>
      </c>
      <c r="O617" t="str">
        <f t="shared" si="57"/>
        <v>accetto</v>
      </c>
      <c r="P617">
        <f t="shared" si="58"/>
        <v>0.7869672326306623</v>
      </c>
      <c r="Q617" t="str">
        <f t="shared" si="59"/>
        <v>accetto</v>
      </c>
    </row>
    <row r="618" spans="1:17" ht="12.75">
      <c r="A618" t="s">
        <v>656</v>
      </c>
      <c r="B618">
        <v>2.4266541003942166</v>
      </c>
      <c r="C618">
        <v>2.171551628892985</v>
      </c>
      <c r="D618">
        <v>1.3986096939697745</v>
      </c>
      <c r="E618">
        <v>1.9239839957504046</v>
      </c>
      <c r="F618">
        <v>1.7642499243174825</v>
      </c>
      <c r="G618">
        <v>2.0023662510925533</v>
      </c>
      <c r="H618">
        <v>2.5041922737693767</v>
      </c>
      <c r="I618">
        <v>2.984416229191993</v>
      </c>
      <c r="J618">
        <v>2.420723821660431</v>
      </c>
      <c r="K618">
        <v>3.090918472348676</v>
      </c>
      <c r="L618">
        <f t="shared" si="54"/>
        <v>2.2687666391387893</v>
      </c>
      <c r="M618" s="11">
        <f t="shared" si="55"/>
        <v>0.2780597620762914</v>
      </c>
      <c r="N618">
        <f t="shared" si="56"/>
        <v>-1.034107027102813</v>
      </c>
      <c r="O618" t="str">
        <f t="shared" si="57"/>
        <v>accetto</v>
      </c>
      <c r="P618">
        <f t="shared" si="58"/>
        <v>-1.3866964957538277</v>
      </c>
      <c r="Q618" t="str">
        <f t="shared" si="59"/>
        <v>accetto</v>
      </c>
    </row>
    <row r="619" spans="1:17" ht="12.75">
      <c r="A619" t="s">
        <v>657</v>
      </c>
      <c r="B619">
        <v>2.465231861835946</v>
      </c>
      <c r="C619">
        <v>2.729334658768039</v>
      </c>
      <c r="D619">
        <v>1.7062992759019835</v>
      </c>
      <c r="E619">
        <v>2.9101305849962955</v>
      </c>
      <c r="F619">
        <v>2.2526293193163838</v>
      </c>
      <c r="G619">
        <v>2.650948383987952</v>
      </c>
      <c r="H619">
        <v>3.1416936201571843</v>
      </c>
      <c r="I619">
        <v>3.2310248244425566</v>
      </c>
      <c r="J619">
        <v>3.0700061406446366</v>
      </c>
      <c r="K619">
        <v>2.818598336496052</v>
      </c>
      <c r="L619">
        <f t="shared" si="54"/>
        <v>2.697589700654703</v>
      </c>
      <c r="M619" s="11">
        <f t="shared" si="55"/>
        <v>0.21312353467349177</v>
      </c>
      <c r="N619">
        <f t="shared" si="56"/>
        <v>0.883648004635501</v>
      </c>
      <c r="O619" t="str">
        <f t="shared" si="57"/>
        <v>accetto</v>
      </c>
      <c r="P619">
        <f t="shared" si="58"/>
        <v>1.3534698882156284</v>
      </c>
      <c r="Q619" t="str">
        <f t="shared" si="59"/>
        <v>accetto</v>
      </c>
    </row>
    <row r="620" spans="1:17" ht="12.75">
      <c r="A620" t="s">
        <v>658</v>
      </c>
      <c r="B620">
        <v>3.8908026997705747</v>
      </c>
      <c r="C620">
        <v>2.5021367332078626</v>
      </c>
      <c r="D620">
        <v>2.0466540260690635</v>
      </c>
      <c r="E620">
        <v>2.65332869513486</v>
      </c>
      <c r="F620">
        <v>2.4206691573044736</v>
      </c>
      <c r="G620">
        <v>3.2181320753124965</v>
      </c>
      <c r="H620">
        <v>2.6481822067989924</v>
      </c>
      <c r="I620">
        <v>2.397214933048417</v>
      </c>
      <c r="J620">
        <v>3.00486552164557</v>
      </c>
      <c r="K620">
        <v>2.0415927498174824</v>
      </c>
      <c r="L620">
        <f t="shared" si="54"/>
        <v>2.6823578798109793</v>
      </c>
      <c r="M620" s="11">
        <f t="shared" si="55"/>
        <v>0.3167090234910369</v>
      </c>
      <c r="N620">
        <f t="shared" si="56"/>
        <v>0.8155292309801724</v>
      </c>
      <c r="O620" t="str">
        <f t="shared" si="57"/>
        <v>accetto</v>
      </c>
      <c r="P620">
        <f t="shared" si="58"/>
        <v>1.024694288727426</v>
      </c>
      <c r="Q620" t="str">
        <f t="shared" si="59"/>
        <v>accetto</v>
      </c>
    </row>
    <row r="621" spans="1:17" ht="12.75">
      <c r="A621" t="s">
        <v>659</v>
      </c>
      <c r="B621">
        <v>2.412988815292465</v>
      </c>
      <c r="C621">
        <v>1.8528158276194517</v>
      </c>
      <c r="D621">
        <v>2.5446832876696135</v>
      </c>
      <c r="E621">
        <v>1.2205003600593045</v>
      </c>
      <c r="F621">
        <v>3.613937383497614</v>
      </c>
      <c r="G621">
        <v>1.8741493964193978</v>
      </c>
      <c r="H621">
        <v>1.9364072745293015</v>
      </c>
      <c r="I621">
        <v>2.2522836476537123</v>
      </c>
      <c r="J621">
        <v>1.9333557172467408</v>
      </c>
      <c r="K621">
        <v>2.2302474811021966</v>
      </c>
      <c r="L621">
        <f t="shared" si="54"/>
        <v>2.18713691910898</v>
      </c>
      <c r="M621" s="11">
        <f t="shared" si="55"/>
        <v>0.3880109931789843</v>
      </c>
      <c r="N621">
        <f t="shared" si="56"/>
        <v>-1.3991662330446735</v>
      </c>
      <c r="O621" t="str">
        <f t="shared" si="57"/>
        <v>accetto</v>
      </c>
      <c r="P621">
        <f t="shared" si="58"/>
        <v>-1.5882991465436498</v>
      </c>
      <c r="Q621" t="str">
        <f t="shared" si="59"/>
        <v>accetto</v>
      </c>
    </row>
    <row r="622" spans="1:17" ht="12.75">
      <c r="A622" t="s">
        <v>660</v>
      </c>
      <c r="B622">
        <v>2.725746104576956</v>
      </c>
      <c r="C622">
        <v>3.8775739256288944</v>
      </c>
      <c r="D622">
        <v>1.8008171629026037</v>
      </c>
      <c r="E622">
        <v>1.7982543692733088</v>
      </c>
      <c r="F622">
        <v>1.8856707133249984</v>
      </c>
      <c r="G622">
        <v>2.2785185190753054</v>
      </c>
      <c r="H622">
        <v>2.2760176247902564</v>
      </c>
      <c r="I622">
        <v>1.2671354867916307</v>
      </c>
      <c r="J622">
        <v>2.696728978214651</v>
      </c>
      <c r="K622">
        <v>1.4698212720304582</v>
      </c>
      <c r="L622">
        <f t="shared" si="54"/>
        <v>2.2076284156609063</v>
      </c>
      <c r="M622" s="11">
        <f t="shared" si="55"/>
        <v>0.5746345993969955</v>
      </c>
      <c r="N622">
        <f t="shared" si="56"/>
        <v>-1.307525474543053</v>
      </c>
      <c r="O622" t="str">
        <f t="shared" si="57"/>
        <v>accetto</v>
      </c>
      <c r="P622">
        <f t="shared" si="58"/>
        <v>-1.2196613882837197</v>
      </c>
      <c r="Q622" t="str">
        <f t="shared" si="59"/>
        <v>accetto</v>
      </c>
    </row>
    <row r="623" spans="1:17" ht="12.75">
      <c r="A623" t="s">
        <v>661</v>
      </c>
      <c r="B623">
        <v>1.5581476168313202</v>
      </c>
      <c r="C623">
        <v>2.604699123297678</v>
      </c>
      <c r="D623">
        <v>3.208594752973113</v>
      </c>
      <c r="E623">
        <v>2.80192168849112</v>
      </c>
      <c r="F623">
        <v>2.489046227731251</v>
      </c>
      <c r="G623">
        <v>2.7990799458689253</v>
      </c>
      <c r="H623">
        <v>1.1729166459736007</v>
      </c>
      <c r="I623">
        <v>2.0699940982876797</v>
      </c>
      <c r="J623">
        <v>1.6510834530595275</v>
      </c>
      <c r="K623">
        <v>2.7065878555890777</v>
      </c>
      <c r="L623">
        <f t="shared" si="54"/>
        <v>2.3062071408103293</v>
      </c>
      <c r="M623" s="11">
        <f t="shared" si="55"/>
        <v>0.4349684749142884</v>
      </c>
      <c r="N623">
        <f t="shared" si="56"/>
        <v>-0.866668013404297</v>
      </c>
      <c r="O623" t="str">
        <f t="shared" si="57"/>
        <v>accetto</v>
      </c>
      <c r="P623">
        <f t="shared" si="58"/>
        <v>-0.9291993115397937</v>
      </c>
      <c r="Q623" t="str">
        <f t="shared" si="59"/>
        <v>accetto</v>
      </c>
    </row>
    <row r="624" spans="1:17" ht="12.75">
      <c r="A624" t="s">
        <v>662</v>
      </c>
      <c r="B624">
        <v>2.1864822330576317</v>
      </c>
      <c r="C624">
        <v>1.7156742129486702</v>
      </c>
      <c r="D624">
        <v>2.7111651915129187</v>
      </c>
      <c r="E624">
        <v>2.9938297528428848</v>
      </c>
      <c r="F624">
        <v>1.9141291378139158</v>
      </c>
      <c r="G624">
        <v>3.217860361307885</v>
      </c>
      <c r="H624">
        <v>2.9613478709779884</v>
      </c>
      <c r="I624">
        <v>3.09460751248821</v>
      </c>
      <c r="J624">
        <v>1.9733957502103294</v>
      </c>
      <c r="K624">
        <v>1.5633744939259486</v>
      </c>
      <c r="L624">
        <f t="shared" si="54"/>
        <v>2.4331866517086382</v>
      </c>
      <c r="M624" s="11">
        <f t="shared" si="55"/>
        <v>0.3929806833563158</v>
      </c>
      <c r="N624">
        <f t="shared" si="56"/>
        <v>-0.2987983771677087</v>
      </c>
      <c r="O624" t="str">
        <f t="shared" si="57"/>
        <v>accetto</v>
      </c>
      <c r="P624">
        <f t="shared" si="58"/>
        <v>-0.33703704220741315</v>
      </c>
      <c r="Q624" t="str">
        <f t="shared" si="59"/>
        <v>accetto</v>
      </c>
    </row>
    <row r="625" spans="1:17" ht="12.75">
      <c r="A625" t="s">
        <v>663</v>
      </c>
      <c r="B625">
        <v>2.8908879278117183</v>
      </c>
      <c r="C625">
        <v>2.972446343012507</v>
      </c>
      <c r="D625">
        <v>3.413335274885867</v>
      </c>
      <c r="E625">
        <v>2.1780454328256837</v>
      </c>
      <c r="F625">
        <v>3.1957518448734845</v>
      </c>
      <c r="G625">
        <v>1.7850320262323294</v>
      </c>
      <c r="H625">
        <v>2.545929313430406</v>
      </c>
      <c r="I625">
        <v>2.0125016657971173</v>
      </c>
      <c r="J625">
        <v>2.833397103096331</v>
      </c>
      <c r="K625">
        <v>3.2202189674899273</v>
      </c>
      <c r="L625">
        <f t="shared" si="54"/>
        <v>2.704754589945537</v>
      </c>
      <c r="M625" s="11">
        <f t="shared" si="55"/>
        <v>0.30660816845542155</v>
      </c>
      <c r="N625">
        <f t="shared" si="56"/>
        <v>0.9156903636466323</v>
      </c>
      <c r="O625" t="str">
        <f t="shared" si="57"/>
        <v>accetto</v>
      </c>
      <c r="P625">
        <f t="shared" si="58"/>
        <v>1.1693426376286202</v>
      </c>
      <c r="Q625" t="str">
        <f t="shared" si="59"/>
        <v>accetto</v>
      </c>
    </row>
    <row r="626" spans="1:17" ht="12.75">
      <c r="A626" t="s">
        <v>664</v>
      </c>
      <c r="B626">
        <v>2.808333495889883</v>
      </c>
      <c r="C626">
        <v>2.5894638457373276</v>
      </c>
      <c r="D626">
        <v>2.427904949480535</v>
      </c>
      <c r="E626">
        <v>2.9870184133130806</v>
      </c>
      <c r="F626">
        <v>2.016677861814742</v>
      </c>
      <c r="G626">
        <v>3.096690385227703</v>
      </c>
      <c r="H626">
        <v>1.332845258202724</v>
      </c>
      <c r="I626">
        <v>1.4307523352727003</v>
      </c>
      <c r="J626">
        <v>3.0036106531213136</v>
      </c>
      <c r="K626">
        <v>3.2252352260366024</v>
      </c>
      <c r="L626">
        <f t="shared" si="54"/>
        <v>2.491853242409661</v>
      </c>
      <c r="M626" s="11">
        <f t="shared" si="55"/>
        <v>0.4688405052149183</v>
      </c>
      <c r="N626">
        <f t="shared" si="56"/>
        <v>-0.0364334075364203</v>
      </c>
      <c r="O626" t="str">
        <f t="shared" si="57"/>
        <v>accetto</v>
      </c>
      <c r="P626">
        <f t="shared" si="58"/>
        <v>-0.03762462943756257</v>
      </c>
      <c r="Q626" t="str">
        <f t="shared" si="59"/>
        <v>accetto</v>
      </c>
    </row>
    <row r="627" spans="1:17" ht="12.75">
      <c r="A627" t="s">
        <v>665</v>
      </c>
      <c r="B627">
        <v>2.2109469440113116</v>
      </c>
      <c r="C627">
        <v>2.0810700614697453</v>
      </c>
      <c r="D627">
        <v>2.893285120597966</v>
      </c>
      <c r="E627">
        <v>2.8954339121196426</v>
      </c>
      <c r="F627">
        <v>1.9622667304474817</v>
      </c>
      <c r="G627">
        <v>2.2638692755663214</v>
      </c>
      <c r="H627">
        <v>2.910001962982278</v>
      </c>
      <c r="I627">
        <v>2.1810431296398747</v>
      </c>
      <c r="J627">
        <v>4.034203383198474</v>
      </c>
      <c r="K627">
        <v>2.915839794643489</v>
      </c>
      <c r="L627">
        <f t="shared" si="54"/>
        <v>2.6347960314676584</v>
      </c>
      <c r="M627" s="11">
        <f t="shared" si="55"/>
        <v>0.392205340594256</v>
      </c>
      <c r="N627">
        <f t="shared" si="56"/>
        <v>0.6028261789177698</v>
      </c>
      <c r="O627" t="str">
        <f t="shared" si="57"/>
        <v>accetto</v>
      </c>
      <c r="P627">
        <f t="shared" si="58"/>
        <v>0.6806445239069303</v>
      </c>
      <c r="Q627" t="str">
        <f t="shared" si="59"/>
        <v>accetto</v>
      </c>
    </row>
    <row r="628" spans="1:17" ht="12.75">
      <c r="A628" t="s">
        <v>666</v>
      </c>
      <c r="B628">
        <v>2.336743293158179</v>
      </c>
      <c r="C628">
        <v>1.2641546716167795</v>
      </c>
      <c r="D628">
        <v>2.349107084255593</v>
      </c>
      <c r="E628">
        <v>3.5895377874385304</v>
      </c>
      <c r="F628">
        <v>2.586737862927748</v>
      </c>
      <c r="G628">
        <v>2.14344852271779</v>
      </c>
      <c r="H628">
        <v>2.2908702518589052</v>
      </c>
      <c r="I628">
        <v>1.9958314488928863</v>
      </c>
      <c r="J628">
        <v>2.514579305288862</v>
      </c>
      <c r="K628">
        <v>2.3971056043365024</v>
      </c>
      <c r="L628">
        <f t="shared" si="54"/>
        <v>2.3468115832491776</v>
      </c>
      <c r="M628" s="11">
        <f t="shared" si="55"/>
        <v>0.33028157612550996</v>
      </c>
      <c r="N628">
        <f t="shared" si="56"/>
        <v>-0.6850794264408127</v>
      </c>
      <c r="O628" t="str">
        <f t="shared" si="57"/>
        <v>accetto</v>
      </c>
      <c r="P628">
        <f t="shared" si="58"/>
        <v>-0.8429149438587084</v>
      </c>
      <c r="Q628" t="str">
        <f t="shared" si="59"/>
        <v>accetto</v>
      </c>
    </row>
    <row r="629" spans="1:17" ht="12.75">
      <c r="A629" t="s">
        <v>667</v>
      </c>
      <c r="B629">
        <v>1.8389584133842618</v>
      </c>
      <c r="C629">
        <v>2.6168563152850766</v>
      </c>
      <c r="D629">
        <v>2.585212084286468</v>
      </c>
      <c r="E629">
        <v>3.309124111353867</v>
      </c>
      <c r="F629">
        <v>2.266270487790507</v>
      </c>
      <c r="G629">
        <v>1.508005932441847</v>
      </c>
      <c r="H629">
        <v>3.9930507698136353</v>
      </c>
      <c r="I629">
        <v>3.0543512337635548</v>
      </c>
      <c r="J629">
        <v>2.586847191639663</v>
      </c>
      <c r="K629">
        <v>1.8422173736644254</v>
      </c>
      <c r="L629">
        <f t="shared" si="54"/>
        <v>2.5600893913423306</v>
      </c>
      <c r="M629" s="11">
        <f t="shared" si="55"/>
        <v>0.5657638866433687</v>
      </c>
      <c r="N629">
        <f t="shared" si="56"/>
        <v>0.2687279275360771</v>
      </c>
      <c r="O629" t="str">
        <f t="shared" si="57"/>
        <v>accetto</v>
      </c>
      <c r="P629">
        <f t="shared" si="58"/>
        <v>0.2526272495290742</v>
      </c>
      <c r="Q629" t="str">
        <f t="shared" si="59"/>
        <v>accetto</v>
      </c>
    </row>
    <row r="630" spans="1:17" ht="12.75">
      <c r="A630" t="s">
        <v>668</v>
      </c>
      <c r="B630">
        <v>2.9592754487771344</v>
      </c>
      <c r="C630">
        <v>2.5828695558561776</v>
      </c>
      <c r="D630">
        <v>2.661757456490932</v>
      </c>
      <c r="E630">
        <v>2.8559984026219354</v>
      </c>
      <c r="F630">
        <v>2.254526494023139</v>
      </c>
      <c r="G630">
        <v>3.321532920156187</v>
      </c>
      <c r="H630">
        <v>3.287536514076237</v>
      </c>
      <c r="I630">
        <v>2.449353474205509</v>
      </c>
      <c r="J630">
        <v>3.678499203433603</v>
      </c>
      <c r="K630">
        <v>1.5289841829280704</v>
      </c>
      <c r="L630">
        <f t="shared" si="54"/>
        <v>2.7580333652568925</v>
      </c>
      <c r="M630" s="11">
        <f t="shared" si="55"/>
        <v>0.3771748849768765</v>
      </c>
      <c r="N630">
        <f t="shared" si="56"/>
        <v>1.153960290354888</v>
      </c>
      <c r="O630" t="str">
        <f t="shared" si="57"/>
        <v>accetto</v>
      </c>
      <c r="P630">
        <f t="shared" si="58"/>
        <v>1.3286313116644934</v>
      </c>
      <c r="Q630" t="str">
        <f t="shared" si="59"/>
        <v>accetto</v>
      </c>
    </row>
    <row r="631" spans="1:17" ht="12.75">
      <c r="A631" t="s">
        <v>669</v>
      </c>
      <c r="B631">
        <v>1.5875361392591003</v>
      </c>
      <c r="C631">
        <v>3.466591219789734</v>
      </c>
      <c r="D631">
        <v>1.6814350328172623</v>
      </c>
      <c r="E631">
        <v>2.2231362915022146</v>
      </c>
      <c r="F631">
        <v>1.7765027789278065</v>
      </c>
      <c r="G631">
        <v>2.8688911517519955</v>
      </c>
      <c r="H631">
        <v>2.4763303338704645</v>
      </c>
      <c r="I631">
        <v>2.341960523601756</v>
      </c>
      <c r="J631">
        <v>2.64597151593307</v>
      </c>
      <c r="K631">
        <v>2.1529987072585755</v>
      </c>
      <c r="L631">
        <f t="shared" si="54"/>
        <v>2.322135369471198</v>
      </c>
      <c r="M631" s="11">
        <f t="shared" si="55"/>
        <v>0.33600177272737536</v>
      </c>
      <c r="N631">
        <f t="shared" si="56"/>
        <v>-0.7954348093105716</v>
      </c>
      <c r="O631" t="str">
        <f t="shared" si="57"/>
        <v>accetto</v>
      </c>
      <c r="P631">
        <f t="shared" si="58"/>
        <v>-0.9703285508290994</v>
      </c>
      <c r="Q631" t="str">
        <f t="shared" si="59"/>
        <v>accetto</v>
      </c>
    </row>
    <row r="632" spans="1:17" ht="12.75">
      <c r="A632" t="s">
        <v>670</v>
      </c>
      <c r="B632">
        <v>2.8167429639438524</v>
      </c>
      <c r="C632">
        <v>2.7110510394754783</v>
      </c>
      <c r="D632">
        <v>1.7894373302124222</v>
      </c>
      <c r="E632">
        <v>2.583687109532775</v>
      </c>
      <c r="F632">
        <v>2.4233903167885273</v>
      </c>
      <c r="G632">
        <v>2.8014473948144314</v>
      </c>
      <c r="H632">
        <v>1.9245869114411107</v>
      </c>
      <c r="I632">
        <v>2.7481761760463996</v>
      </c>
      <c r="J632">
        <v>4.3612119916360825</v>
      </c>
      <c r="K632">
        <v>1.0654400910607364</v>
      </c>
      <c r="L632">
        <f t="shared" si="54"/>
        <v>2.5225171324951816</v>
      </c>
      <c r="M632" s="11">
        <f t="shared" si="55"/>
        <v>0.7403560773667787</v>
      </c>
      <c r="N632">
        <f t="shared" si="56"/>
        <v>0.10069967783519108</v>
      </c>
      <c r="O632" t="str">
        <f t="shared" si="57"/>
        <v>accetto</v>
      </c>
      <c r="P632">
        <f t="shared" si="58"/>
        <v>0.08275471749448518</v>
      </c>
      <c r="Q632" t="str">
        <f t="shared" si="59"/>
        <v>accetto</v>
      </c>
    </row>
    <row r="633" spans="1:17" ht="12.75">
      <c r="A633" t="s">
        <v>671</v>
      </c>
      <c r="B633">
        <v>1.0444939960780175</v>
      </c>
      <c r="C633">
        <v>1.8074878221045765</v>
      </c>
      <c r="D633">
        <v>2.9101940921157166</v>
      </c>
      <c r="E633">
        <v>2.2732289387488436</v>
      </c>
      <c r="F633">
        <v>1.5812818938275086</v>
      </c>
      <c r="G633">
        <v>2.336797957514136</v>
      </c>
      <c r="H633">
        <v>3.40726431582425</v>
      </c>
      <c r="I633">
        <v>1.301281415962876</v>
      </c>
      <c r="J633">
        <v>2.5940460049866942</v>
      </c>
      <c r="K633">
        <v>2.1326579396293255</v>
      </c>
      <c r="L633">
        <f t="shared" si="54"/>
        <v>2.1388734376791945</v>
      </c>
      <c r="M633" s="11">
        <f t="shared" si="55"/>
        <v>0.5320165221570726</v>
      </c>
      <c r="N633">
        <f t="shared" si="56"/>
        <v>-1.6150070836602708</v>
      </c>
      <c r="O633" t="str">
        <f t="shared" si="57"/>
        <v>accetto</v>
      </c>
      <c r="P633">
        <f t="shared" si="58"/>
        <v>-1.565657900357405</v>
      </c>
      <c r="Q633" t="str">
        <f t="shared" si="59"/>
        <v>accetto</v>
      </c>
    </row>
    <row r="634" spans="1:17" ht="12.75">
      <c r="A634" t="s">
        <v>672</v>
      </c>
      <c r="B634">
        <v>2.3944254431194167</v>
      </c>
      <c r="C634">
        <v>2.9983958343404993</v>
      </c>
      <c r="D634">
        <v>2.3564039718883123</v>
      </c>
      <c r="E634">
        <v>2.71320143877233</v>
      </c>
      <c r="F634">
        <v>3.399678832547579</v>
      </c>
      <c r="G634">
        <v>2.8466958154581334</v>
      </c>
      <c r="H634">
        <v>1.77704942248738</v>
      </c>
      <c r="I634">
        <v>2.6573738574757044</v>
      </c>
      <c r="J634">
        <v>2.1120076752788464</v>
      </c>
      <c r="K634">
        <v>1.7932799128811894</v>
      </c>
      <c r="L634">
        <f t="shared" si="54"/>
        <v>2.504851220424939</v>
      </c>
      <c r="M634" s="11">
        <f t="shared" si="55"/>
        <v>0.2724910120499039</v>
      </c>
      <c r="N634">
        <f t="shared" si="56"/>
        <v>0.021695317287998617</v>
      </c>
      <c r="O634" t="str">
        <f t="shared" si="57"/>
        <v>accetto</v>
      </c>
      <c r="P634">
        <f t="shared" si="58"/>
        <v>0.02938833062875837</v>
      </c>
      <c r="Q634" t="str">
        <f t="shared" si="59"/>
        <v>accetto</v>
      </c>
    </row>
    <row r="635" spans="1:17" ht="12.75">
      <c r="A635" t="s">
        <v>673</v>
      </c>
      <c r="B635">
        <v>1.666884667481554</v>
      </c>
      <c r="C635">
        <v>2.614608645590124</v>
      </c>
      <c r="D635">
        <v>2.890572803877376</v>
      </c>
      <c r="E635">
        <v>3.6748270449334086</v>
      </c>
      <c r="F635">
        <v>2.201097713287936</v>
      </c>
      <c r="G635">
        <v>3.4859520484496898</v>
      </c>
      <c r="H635">
        <v>2.0468533901907904</v>
      </c>
      <c r="I635">
        <v>2.638960812281539</v>
      </c>
      <c r="J635">
        <v>2.0468533901907904</v>
      </c>
      <c r="K635">
        <v>3.1133839148719744</v>
      </c>
      <c r="L635">
        <f t="shared" si="54"/>
        <v>2.6379994431155183</v>
      </c>
      <c r="M635" s="11">
        <f t="shared" si="55"/>
        <v>0.4352467988595126</v>
      </c>
      <c r="N635">
        <f t="shared" si="56"/>
        <v>0.6171522713268284</v>
      </c>
      <c r="O635" t="str">
        <f t="shared" si="57"/>
        <v>accetto</v>
      </c>
      <c r="P635">
        <f t="shared" si="58"/>
        <v>0.661469069138699</v>
      </c>
      <c r="Q635" t="str">
        <f t="shared" si="59"/>
        <v>accetto</v>
      </c>
    </row>
    <row r="636" spans="1:17" ht="12.75">
      <c r="A636" t="s">
        <v>674</v>
      </c>
      <c r="B636">
        <v>2.3029341928861413</v>
      </c>
      <c r="C636">
        <v>2.415986512106656</v>
      </c>
      <c r="D636">
        <v>3.390279778873264</v>
      </c>
      <c r="E636">
        <v>3.9041472337248706</v>
      </c>
      <c r="F636">
        <v>1.5840424438033551</v>
      </c>
      <c r="G636">
        <v>2.2589446602046337</v>
      </c>
      <c r="H636">
        <v>0.42198274153633974</v>
      </c>
      <c r="I636">
        <v>2.028228922561084</v>
      </c>
      <c r="J636">
        <v>1.5375230768836445</v>
      </c>
      <c r="K636">
        <v>1.8014329407947116</v>
      </c>
      <c r="L636">
        <f t="shared" si="54"/>
        <v>2.16455025033747</v>
      </c>
      <c r="M636" s="11">
        <f t="shared" si="55"/>
        <v>0.9485580836621423</v>
      </c>
      <c r="N636">
        <f t="shared" si="56"/>
        <v>-1.5001768865614082</v>
      </c>
      <c r="O636" t="str">
        <f t="shared" si="57"/>
        <v>accetto</v>
      </c>
      <c r="P636">
        <f t="shared" si="58"/>
        <v>-1.0891695904829595</v>
      </c>
      <c r="Q636" t="str">
        <f t="shared" si="59"/>
        <v>accetto</v>
      </c>
    </row>
    <row r="637" spans="1:17" ht="12.75">
      <c r="A637" t="s">
        <v>675</v>
      </c>
      <c r="B637">
        <v>2.852073823419232</v>
      </c>
      <c r="C637">
        <v>3.326867518187555</v>
      </c>
      <c r="D637">
        <v>2.2803361089108876</v>
      </c>
      <c r="E637">
        <v>1.036294342684414</v>
      </c>
      <c r="F637">
        <v>1.8810821229749308</v>
      </c>
      <c r="G637">
        <v>2.241615255478564</v>
      </c>
      <c r="H637">
        <v>2.3482766683775935</v>
      </c>
      <c r="I637">
        <v>2.057299105504171</v>
      </c>
      <c r="J637">
        <v>1.3570776456435851</v>
      </c>
      <c r="K637">
        <v>3.626844602604251</v>
      </c>
      <c r="L637">
        <f t="shared" si="54"/>
        <v>2.3007767193785185</v>
      </c>
      <c r="M637" s="11">
        <f t="shared" si="55"/>
        <v>0.6495921692461629</v>
      </c>
      <c r="N637">
        <f t="shared" si="56"/>
        <v>-0.8909535963402986</v>
      </c>
      <c r="O637" t="str">
        <f t="shared" si="57"/>
        <v>accetto</v>
      </c>
      <c r="P637">
        <f t="shared" si="58"/>
        <v>-0.7816632552195384</v>
      </c>
      <c r="Q637" t="str">
        <f t="shared" si="59"/>
        <v>accetto</v>
      </c>
    </row>
    <row r="638" spans="1:17" ht="12.75">
      <c r="A638" t="s">
        <v>676</v>
      </c>
      <c r="B638">
        <v>1.8957072498562866</v>
      </c>
      <c r="C638">
        <v>1.5966634789288037</v>
      </c>
      <c r="D638">
        <v>2.661812924734477</v>
      </c>
      <c r="E638">
        <v>2.435567605965616</v>
      </c>
      <c r="F638">
        <v>2.4368168472767593</v>
      </c>
      <c r="G638">
        <v>1.7891672239829859</v>
      </c>
      <c r="H638">
        <v>3.1602875400585617</v>
      </c>
      <c r="I638">
        <v>2.6588715000514185</v>
      </c>
      <c r="J638">
        <v>2.467289814060223</v>
      </c>
      <c r="K638">
        <v>2.123214672137692</v>
      </c>
      <c r="L638">
        <f t="shared" si="54"/>
        <v>2.3225398857052824</v>
      </c>
      <c r="M638" s="11">
        <f t="shared" si="55"/>
        <v>0.22334810082491588</v>
      </c>
      <c r="N638">
        <f t="shared" si="56"/>
        <v>-0.7936257577157416</v>
      </c>
      <c r="O638" t="str">
        <f t="shared" si="57"/>
        <v>accetto</v>
      </c>
      <c r="P638">
        <f t="shared" si="58"/>
        <v>-1.1874343962747023</v>
      </c>
      <c r="Q638" t="str">
        <f t="shared" si="59"/>
        <v>accetto</v>
      </c>
    </row>
    <row r="639" spans="1:17" ht="12.75">
      <c r="A639" t="s">
        <v>677</v>
      </c>
      <c r="B639">
        <v>2.922417202885299</v>
      </c>
      <c r="C639">
        <v>2.030860850522913</v>
      </c>
      <c r="D639">
        <v>2.3683666230795097</v>
      </c>
      <c r="E639">
        <v>2.584994230750226</v>
      </c>
      <c r="F639">
        <v>1.0094509283590014</v>
      </c>
      <c r="G639">
        <v>2.2161730172183525</v>
      </c>
      <c r="H639">
        <v>3.5898947135274284</v>
      </c>
      <c r="I639">
        <v>2.6633684472164987</v>
      </c>
      <c r="J639">
        <v>2.2308286918280373</v>
      </c>
      <c r="K639">
        <v>2.1931528922596044</v>
      </c>
      <c r="L639">
        <f t="shared" si="54"/>
        <v>2.380950759764687</v>
      </c>
      <c r="M639" s="11">
        <f t="shared" si="55"/>
        <v>0.44053492799524224</v>
      </c>
      <c r="N639">
        <f t="shared" si="56"/>
        <v>-0.5324043876717256</v>
      </c>
      <c r="O639" t="str">
        <f t="shared" si="57"/>
        <v>accetto</v>
      </c>
      <c r="P639">
        <f t="shared" si="58"/>
        <v>-0.5672003033493956</v>
      </c>
      <c r="Q639" t="str">
        <f t="shared" si="59"/>
        <v>accetto</v>
      </c>
    </row>
    <row r="640" spans="1:17" ht="12.75">
      <c r="A640" t="s">
        <v>678</v>
      </c>
      <c r="B640">
        <v>3.226241693296288</v>
      </c>
      <c r="C640">
        <v>2.8806560465966413</v>
      </c>
      <c r="D640">
        <v>1.5831662063328622</v>
      </c>
      <c r="E640">
        <v>0.5491127401910487</v>
      </c>
      <c r="F640">
        <v>2.705119956854105</v>
      </c>
      <c r="G640">
        <v>2.614608645590124</v>
      </c>
      <c r="H640">
        <v>2.60781740325001</v>
      </c>
      <c r="I640">
        <v>3.570096570019814</v>
      </c>
      <c r="J640">
        <v>2.520856059572907</v>
      </c>
      <c r="K640">
        <v>3.136809199174877</v>
      </c>
      <c r="L640">
        <f t="shared" si="54"/>
        <v>2.5394484520878677</v>
      </c>
      <c r="M640" s="11">
        <f t="shared" si="55"/>
        <v>0.769023450688484</v>
      </c>
      <c r="N640">
        <f t="shared" si="56"/>
        <v>0.17641884095123153</v>
      </c>
      <c r="O640" t="str">
        <f t="shared" si="57"/>
        <v>accetto</v>
      </c>
      <c r="P640">
        <f t="shared" si="58"/>
        <v>0.14225258757169057</v>
      </c>
      <c r="Q640" t="str">
        <f t="shared" si="59"/>
        <v>accetto</v>
      </c>
    </row>
    <row r="641" spans="1:17" ht="12.75">
      <c r="A641" t="s">
        <v>679</v>
      </c>
      <c r="B641">
        <v>3.388369741965107</v>
      </c>
      <c r="C641">
        <v>3.362072971199268</v>
      </c>
      <c r="D641">
        <v>1.551539660861181</v>
      </c>
      <c r="E641">
        <v>3.14883053415997</v>
      </c>
      <c r="F641">
        <v>2.491750505575965</v>
      </c>
      <c r="G641">
        <v>2.9972173351370657</v>
      </c>
      <c r="H641">
        <v>3.595785601769421</v>
      </c>
      <c r="I641">
        <v>2.4607357185584533</v>
      </c>
      <c r="J641">
        <v>1.7451141841820572</v>
      </c>
      <c r="K641">
        <v>2.021449738534784</v>
      </c>
      <c r="L641">
        <f t="shared" si="54"/>
        <v>2.676286599194327</v>
      </c>
      <c r="M641" s="11">
        <f t="shared" si="55"/>
        <v>0.5322892090629997</v>
      </c>
      <c r="N641">
        <f t="shared" si="56"/>
        <v>0.7883776386415506</v>
      </c>
      <c r="O641" t="str">
        <f t="shared" si="57"/>
        <v>accetto</v>
      </c>
      <c r="P641">
        <f t="shared" si="58"/>
        <v>0.7640916764201787</v>
      </c>
      <c r="Q641" t="str">
        <f t="shared" si="59"/>
        <v>accetto</v>
      </c>
    </row>
    <row r="642" spans="1:17" ht="12.75">
      <c r="A642" t="s">
        <v>680</v>
      </c>
      <c r="B642">
        <v>2.1231527727934463</v>
      </c>
      <c r="C642">
        <v>2.568561964571927</v>
      </c>
      <c r="D642">
        <v>2.874542481492881</v>
      </c>
      <c r="E642">
        <v>3.498110044324676</v>
      </c>
      <c r="F642">
        <v>2.535039048281078</v>
      </c>
      <c r="G642">
        <v>2.14504504346678</v>
      </c>
      <c r="H642">
        <v>2.7361307244336786</v>
      </c>
      <c r="I642">
        <v>3.0403362575611936</v>
      </c>
      <c r="J642">
        <v>3.725269383280647</v>
      </c>
      <c r="K642">
        <v>1.7592127646935296</v>
      </c>
      <c r="L642">
        <f t="shared" si="54"/>
        <v>2.7005400484899837</v>
      </c>
      <c r="M642" s="11">
        <f t="shared" si="55"/>
        <v>0.3784499702341009</v>
      </c>
      <c r="N642">
        <f t="shared" si="56"/>
        <v>0.8968423612694154</v>
      </c>
      <c r="O642" t="str">
        <f t="shared" si="57"/>
        <v>accetto</v>
      </c>
      <c r="P642">
        <f t="shared" si="58"/>
        <v>1.0308533293548268</v>
      </c>
      <c r="Q642" t="str">
        <f t="shared" si="59"/>
        <v>accetto</v>
      </c>
    </row>
    <row r="643" spans="1:17" ht="12.75">
      <c r="A643" t="s">
        <v>681</v>
      </c>
      <c r="B643">
        <v>1.5958065347604133</v>
      </c>
      <c r="C643">
        <v>1.2460672008955953</v>
      </c>
      <c r="D643">
        <v>2.0532772559033674</v>
      </c>
      <c r="E643">
        <v>2.838058847216871</v>
      </c>
      <c r="F643">
        <v>4.368234753601428</v>
      </c>
      <c r="G643">
        <v>2.0344952263064897</v>
      </c>
      <c r="H643">
        <v>2.782186248215339</v>
      </c>
      <c r="I643">
        <v>1.6922280275684898</v>
      </c>
      <c r="J643">
        <v>2.650284372840588</v>
      </c>
      <c r="K643">
        <v>2.3863238640115014</v>
      </c>
      <c r="L643">
        <f t="shared" si="54"/>
        <v>2.3646962331320083</v>
      </c>
      <c r="M643" s="11">
        <f t="shared" si="55"/>
        <v>0.7772572524307404</v>
      </c>
      <c r="N643">
        <f t="shared" si="56"/>
        <v>-0.6050968406572267</v>
      </c>
      <c r="O643" t="str">
        <f t="shared" si="57"/>
        <v>accetto</v>
      </c>
      <c r="P643">
        <f t="shared" si="58"/>
        <v>-0.485319225701919</v>
      </c>
      <c r="Q643" t="str">
        <f t="shared" si="59"/>
        <v>accetto</v>
      </c>
    </row>
    <row r="644" spans="1:17" ht="12.75">
      <c r="A644" t="s">
        <v>682</v>
      </c>
      <c r="B644">
        <v>1.860427035298926</v>
      </c>
      <c r="C644">
        <v>2.690606570347427</v>
      </c>
      <c r="D644">
        <v>1.704162542694121</v>
      </c>
      <c r="E644">
        <v>2.1733579643023404</v>
      </c>
      <c r="F644">
        <v>2.530761562427415</v>
      </c>
      <c r="G644">
        <v>3.5588421437932993</v>
      </c>
      <c r="H644">
        <v>2.0016041656595007</v>
      </c>
      <c r="I644">
        <v>2.46604378829943</v>
      </c>
      <c r="J644">
        <v>2.1148341440368768</v>
      </c>
      <c r="K644">
        <v>2.846146760235797</v>
      </c>
      <c r="L644">
        <f t="shared" si="54"/>
        <v>2.3946786677095133</v>
      </c>
      <c r="M644" s="11">
        <f t="shared" si="55"/>
        <v>0.3015917329817586</v>
      </c>
      <c r="N644">
        <f t="shared" si="56"/>
        <v>-0.4710113169647437</v>
      </c>
      <c r="O644" t="str">
        <f t="shared" si="57"/>
        <v>accetto</v>
      </c>
      <c r="P644">
        <f t="shared" si="58"/>
        <v>-0.6064662367637681</v>
      </c>
      <c r="Q644" t="str">
        <f t="shared" si="59"/>
        <v>accetto</v>
      </c>
    </row>
    <row r="645" spans="1:17" ht="12.75">
      <c r="A645" t="s">
        <v>683</v>
      </c>
      <c r="B645">
        <v>1.9455764163535605</v>
      </c>
      <c r="C645">
        <v>2.2681548002958607</v>
      </c>
      <c r="D645">
        <v>2.573726138434722</v>
      </c>
      <c r="E645">
        <v>1.3360029286468489</v>
      </c>
      <c r="F645">
        <v>1.9042356932732218</v>
      </c>
      <c r="G645">
        <v>1.2202238227291673</v>
      </c>
      <c r="H645">
        <v>2.008583517695115</v>
      </c>
      <c r="I645">
        <v>2.0563111276590007</v>
      </c>
      <c r="J645">
        <v>2.299445320755922</v>
      </c>
      <c r="K645">
        <v>2.6233870980468055</v>
      </c>
      <c r="L645">
        <f t="shared" si="54"/>
        <v>2.0235646863890224</v>
      </c>
      <c r="M645" s="11">
        <f t="shared" si="55"/>
        <v>0.21534611719014882</v>
      </c>
      <c r="N645">
        <f t="shared" si="56"/>
        <v>-2.1306834962311534</v>
      </c>
      <c r="O645" t="str">
        <f t="shared" si="57"/>
        <v>accetto</v>
      </c>
      <c r="P645">
        <f t="shared" si="58"/>
        <v>-3.2466496157602873</v>
      </c>
      <c r="Q645" t="str">
        <f t="shared" si="59"/>
        <v>accetto</v>
      </c>
    </row>
    <row r="646" spans="1:17" ht="12.75">
      <c r="A646" t="s">
        <v>684</v>
      </c>
      <c r="B646">
        <v>2.5550952397043147</v>
      </c>
      <c r="C646">
        <v>1.8108014467406974</v>
      </c>
      <c r="D646">
        <v>1.62364676969446</v>
      </c>
      <c r="E646">
        <v>1.2722964451040752</v>
      </c>
      <c r="F646">
        <v>2.626957966710961</v>
      </c>
      <c r="G646">
        <v>2.750766301853673</v>
      </c>
      <c r="H646">
        <v>0.9703241116949357</v>
      </c>
      <c r="I646">
        <v>4.554762398329331</v>
      </c>
      <c r="J646">
        <v>2.7978379395460706</v>
      </c>
      <c r="K646">
        <v>2.4450679494759697</v>
      </c>
      <c r="L646">
        <f aca="true" t="shared" si="60" ref="L646:L709">AVERAGE(B646:K646)</f>
        <v>2.340755656885449</v>
      </c>
      <c r="M646" s="11">
        <f aca="true" t="shared" si="61" ref="M646:M709">VAR(B646:K646)</f>
        <v>1.0258197105331728</v>
      </c>
      <c r="N646">
        <f aca="true" t="shared" si="62" ref="N646:N709">(L646-$C$1)/($C$2/10)^0.5</f>
        <v>-0.712162352472874</v>
      </c>
      <c r="O646" t="str">
        <f aca="true" t="shared" si="63" ref="O646:O709">IF(N646&lt;$G$1,"accetto","rifiuto")</f>
        <v>accetto</v>
      </c>
      <c r="P646">
        <f aca="true" t="shared" si="64" ref="P646:P709">(L646-$C$1)/(M646/10)^0.5</f>
        <v>-0.49719699361381037</v>
      </c>
      <c r="Q646" t="str">
        <f aca="true" t="shared" si="65" ref="Q646:Q709">IF(P646&lt;$G$2,"accetto","rifiuto")</f>
        <v>accetto</v>
      </c>
    </row>
    <row r="647" spans="1:17" ht="12.75">
      <c r="A647" t="s">
        <v>685</v>
      </c>
      <c r="B647">
        <v>1.96002549185323</v>
      </c>
      <c r="C647">
        <v>1.9720387879624468</v>
      </c>
      <c r="D647">
        <v>2.6409472185105187</v>
      </c>
      <c r="E647">
        <v>2.382869559047549</v>
      </c>
      <c r="F647">
        <v>2.7027517040210114</v>
      </c>
      <c r="G647">
        <v>3.5319022629573738</v>
      </c>
      <c r="H647">
        <v>2.8308608377574274</v>
      </c>
      <c r="I647">
        <v>1.5219935764662296</v>
      </c>
      <c r="J647">
        <v>1.7314882895720984</v>
      </c>
      <c r="K647">
        <v>3.605229673148642</v>
      </c>
      <c r="L647">
        <f t="shared" si="60"/>
        <v>2.4880107401296527</v>
      </c>
      <c r="M647" s="11">
        <f t="shared" si="61"/>
        <v>0.509611401959288</v>
      </c>
      <c r="N647">
        <f t="shared" si="62"/>
        <v>-0.05361760014001362</v>
      </c>
      <c r="O647" t="str">
        <f t="shared" si="63"/>
        <v>accetto</v>
      </c>
      <c r="P647">
        <f t="shared" si="64"/>
        <v>-0.0531095724984342</v>
      </c>
      <c r="Q647" t="str">
        <f t="shared" si="65"/>
        <v>accetto</v>
      </c>
    </row>
    <row r="648" spans="1:17" ht="12.75">
      <c r="A648" t="s">
        <v>686</v>
      </c>
      <c r="B648">
        <v>3.203163688431232</v>
      </c>
      <c r="C648">
        <v>1.5646735762675235</v>
      </c>
      <c r="D648">
        <v>2.2802790328921674</v>
      </c>
      <c r="E648">
        <v>1.9266930969206442</v>
      </c>
      <c r="F648">
        <v>2.8819076995705473</v>
      </c>
      <c r="G648">
        <v>2.6963913454278554</v>
      </c>
      <c r="H648">
        <v>1.71336866334741</v>
      </c>
      <c r="I648">
        <v>1.606964494476415</v>
      </c>
      <c r="J648">
        <v>2.181581734323572</v>
      </c>
      <c r="K648">
        <v>2.470916954855511</v>
      </c>
      <c r="L648">
        <f t="shared" si="60"/>
        <v>2.2525940286512878</v>
      </c>
      <c r="M648" s="11">
        <f t="shared" si="61"/>
        <v>0.3152328882763058</v>
      </c>
      <c r="N648">
        <f t="shared" si="62"/>
        <v>-1.1064331399501717</v>
      </c>
      <c r="O648" t="str">
        <f t="shared" si="63"/>
        <v>accetto</v>
      </c>
      <c r="P648">
        <f t="shared" si="64"/>
        <v>-1.3934597122502257</v>
      </c>
      <c r="Q648" t="str">
        <f t="shared" si="65"/>
        <v>accetto</v>
      </c>
    </row>
    <row r="649" spans="1:17" ht="12.75">
      <c r="A649" t="s">
        <v>687</v>
      </c>
      <c r="B649">
        <v>2.225761788363343</v>
      </c>
      <c r="C649">
        <v>3.0764677890738312</v>
      </c>
      <c r="D649">
        <v>2.8422495132110726</v>
      </c>
      <c r="E649">
        <v>3.1081988399319016</v>
      </c>
      <c r="F649">
        <v>1.7327568241853442</v>
      </c>
      <c r="G649">
        <v>2.117090656495293</v>
      </c>
      <c r="H649">
        <v>1.805388067725744</v>
      </c>
      <c r="I649">
        <v>2.7552648567939286</v>
      </c>
      <c r="J649">
        <v>1.881715586393966</v>
      </c>
      <c r="K649">
        <v>2.2760176247902564</v>
      </c>
      <c r="L649">
        <f t="shared" si="60"/>
        <v>2.382091154696468</v>
      </c>
      <c r="M649" s="11">
        <f t="shared" si="61"/>
        <v>0.27454539655587396</v>
      </c>
      <c r="N649">
        <f t="shared" si="62"/>
        <v>-0.5273043864944086</v>
      </c>
      <c r="O649" t="str">
        <f t="shared" si="63"/>
        <v>accetto</v>
      </c>
      <c r="P649">
        <f t="shared" si="64"/>
        <v>-0.7116055117400616</v>
      </c>
      <c r="Q649" t="str">
        <f t="shared" si="65"/>
        <v>accetto</v>
      </c>
    </row>
    <row r="650" spans="1:17" ht="12.75">
      <c r="A650" t="s">
        <v>688</v>
      </c>
      <c r="B650">
        <v>2.4237713595050536</v>
      </c>
      <c r="C650">
        <v>2.2944845304527917</v>
      </c>
      <c r="D650">
        <v>2.2145298709892813</v>
      </c>
      <c r="E650">
        <v>3.714487642955646</v>
      </c>
      <c r="F650">
        <v>0.7642459208364016</v>
      </c>
      <c r="G650">
        <v>2.733387056097172</v>
      </c>
      <c r="H650">
        <v>2.688981109645283</v>
      </c>
      <c r="I650">
        <v>1.8246733309524643</v>
      </c>
      <c r="J650">
        <v>2.3856654800772503</v>
      </c>
      <c r="K650">
        <v>3.656514485687694</v>
      </c>
      <c r="L650">
        <f t="shared" si="60"/>
        <v>2.470074078719904</v>
      </c>
      <c r="M650" s="11">
        <f t="shared" si="61"/>
        <v>0.7228061205252724</v>
      </c>
      <c r="N650">
        <f t="shared" si="62"/>
        <v>-0.1338327885432052</v>
      </c>
      <c r="O650" t="str">
        <f t="shared" si="63"/>
        <v>accetto</v>
      </c>
      <c r="P650">
        <f t="shared" si="64"/>
        <v>-0.11131062428551995</v>
      </c>
      <c r="Q650" t="str">
        <f t="shared" si="65"/>
        <v>accetto</v>
      </c>
    </row>
    <row r="651" spans="1:17" ht="12.75">
      <c r="A651" t="s">
        <v>689</v>
      </c>
      <c r="B651">
        <v>2.3366315527835013</v>
      </c>
      <c r="C651">
        <v>2.9384322514056294</v>
      </c>
      <c r="D651">
        <v>1.3453344557638047</v>
      </c>
      <c r="E651">
        <v>2.554444090758352</v>
      </c>
      <c r="F651">
        <v>2.2575113286359283</v>
      </c>
      <c r="G651">
        <v>3.0835870175496893</v>
      </c>
      <c r="H651">
        <v>3.5736819086605465</v>
      </c>
      <c r="I651">
        <v>1.137275485889404</v>
      </c>
      <c r="J651">
        <v>2.1732984766208574</v>
      </c>
      <c r="K651">
        <v>3.4646683206801754</v>
      </c>
      <c r="L651">
        <f t="shared" si="60"/>
        <v>2.486486488874789</v>
      </c>
      <c r="M651" s="11">
        <f t="shared" si="61"/>
        <v>0.6666452195879471</v>
      </c>
      <c r="N651">
        <f t="shared" si="62"/>
        <v>-0.06043425898134362</v>
      </c>
      <c r="O651" t="str">
        <f t="shared" si="63"/>
        <v>accetto</v>
      </c>
      <c r="P651">
        <f t="shared" si="64"/>
        <v>-0.05233844542357179</v>
      </c>
      <c r="Q651" t="str">
        <f t="shared" si="65"/>
        <v>accetto</v>
      </c>
    </row>
    <row r="652" spans="1:17" ht="12.75">
      <c r="A652" t="s">
        <v>690</v>
      </c>
      <c r="B652">
        <v>2.7780904409564755</v>
      </c>
      <c r="C652">
        <v>2.6032223817992417</v>
      </c>
      <c r="D652">
        <v>3.9241286636024597</v>
      </c>
      <c r="E652">
        <v>2.1335237265611795</v>
      </c>
      <c r="F652">
        <v>1.6269041221994485</v>
      </c>
      <c r="G652">
        <v>2.046786667521019</v>
      </c>
      <c r="H652">
        <v>3.2853274309854896</v>
      </c>
      <c r="I652">
        <v>1.171656150236231</v>
      </c>
      <c r="J652">
        <v>2.6574293257192494</v>
      </c>
      <c r="K652">
        <v>2.116089012561133</v>
      </c>
      <c r="L652">
        <f t="shared" si="60"/>
        <v>2.4343157922141927</v>
      </c>
      <c r="M652" s="11">
        <f t="shared" si="61"/>
        <v>0.6364888048804613</v>
      </c>
      <c r="N652">
        <f t="shared" si="62"/>
        <v>-0.29374870731457214</v>
      </c>
      <c r="O652" t="str">
        <f t="shared" si="63"/>
        <v>accetto</v>
      </c>
      <c r="P652">
        <f t="shared" si="64"/>
        <v>-0.26035479563365654</v>
      </c>
      <c r="Q652" t="str">
        <f t="shared" si="65"/>
        <v>accetto</v>
      </c>
    </row>
    <row r="653" spans="1:17" ht="12.75">
      <c r="A653" t="s">
        <v>691</v>
      </c>
      <c r="B653">
        <v>3.7781105221893085</v>
      </c>
      <c r="C653">
        <v>2.155133028803675</v>
      </c>
      <c r="D653">
        <v>2.5206390099242526</v>
      </c>
      <c r="E653">
        <v>2.874854389876873</v>
      </c>
      <c r="F653">
        <v>2.911858943309653</v>
      </c>
      <c r="G653">
        <v>2.5948105020825096</v>
      </c>
      <c r="H653">
        <v>3.5444589870758136</v>
      </c>
      <c r="I653">
        <v>1.3512446373079001</v>
      </c>
      <c r="J653">
        <v>3.0365780830891254</v>
      </c>
      <c r="K653">
        <v>2.1158381996337994</v>
      </c>
      <c r="L653">
        <f t="shared" si="60"/>
        <v>2.688352630329291</v>
      </c>
      <c r="M653" s="11">
        <f t="shared" si="61"/>
        <v>0.5070356656858779</v>
      </c>
      <c r="N653">
        <f t="shared" si="62"/>
        <v>0.8423385703143669</v>
      </c>
      <c r="O653" t="str">
        <f t="shared" si="63"/>
        <v>accetto</v>
      </c>
      <c r="P653">
        <f t="shared" si="64"/>
        <v>0.8364739776404373</v>
      </c>
      <c r="Q653" t="str">
        <f t="shared" si="65"/>
        <v>accetto</v>
      </c>
    </row>
    <row r="654" spans="1:17" ht="12.75">
      <c r="A654" t="s">
        <v>692</v>
      </c>
      <c r="B654">
        <v>2.1258932255796026</v>
      </c>
      <c r="C654">
        <v>1.9963194086585645</v>
      </c>
      <c r="D654">
        <v>1.8418009598940444</v>
      </c>
      <c r="E654">
        <v>2.9319609563253834</v>
      </c>
      <c r="F654">
        <v>2.5960661744943536</v>
      </c>
      <c r="G654">
        <v>2.263983427603762</v>
      </c>
      <c r="H654">
        <v>2.178764912216593</v>
      </c>
      <c r="I654">
        <v>3.6441249701874767</v>
      </c>
      <c r="J654">
        <v>1.2168667881633155</v>
      </c>
      <c r="K654">
        <v>1.7477863065232668</v>
      </c>
      <c r="L654">
        <f t="shared" si="60"/>
        <v>2.2543567129646362</v>
      </c>
      <c r="M654" s="11">
        <f t="shared" si="61"/>
        <v>0.4554958619579384</v>
      </c>
      <c r="N654">
        <f t="shared" si="62"/>
        <v>-1.0985501760551324</v>
      </c>
      <c r="O654" t="str">
        <f t="shared" si="63"/>
        <v>accetto</v>
      </c>
      <c r="P654">
        <f t="shared" si="64"/>
        <v>-1.1509664973303813</v>
      </c>
      <c r="Q654" t="str">
        <f t="shared" si="65"/>
        <v>accetto</v>
      </c>
    </row>
    <row r="655" spans="1:17" ht="12.75">
      <c r="A655" t="s">
        <v>693</v>
      </c>
      <c r="B655">
        <v>2.488883842438554</v>
      </c>
      <c r="C655">
        <v>2.563835105556791</v>
      </c>
      <c r="D655">
        <v>2.055520906160382</v>
      </c>
      <c r="E655">
        <v>2.706248615027107</v>
      </c>
      <c r="F655">
        <v>1.7563042994015632</v>
      </c>
      <c r="G655">
        <v>2.942109233231349</v>
      </c>
      <c r="H655">
        <v>1.7395432431999325</v>
      </c>
      <c r="I655">
        <v>2.989834431532472</v>
      </c>
      <c r="J655">
        <v>3.2931942749178233</v>
      </c>
      <c r="K655">
        <v>3.009623732276623</v>
      </c>
      <c r="L655">
        <f t="shared" si="60"/>
        <v>2.5545097683742597</v>
      </c>
      <c r="M655" s="11">
        <f t="shared" si="61"/>
        <v>0.29669279133065474</v>
      </c>
      <c r="N655">
        <f t="shared" si="62"/>
        <v>0.24377509504522574</v>
      </c>
      <c r="O655" t="str">
        <f t="shared" si="63"/>
        <v>accetto</v>
      </c>
      <c r="P655">
        <f t="shared" si="64"/>
        <v>0.3164614687282758</v>
      </c>
      <c r="Q655" t="str">
        <f t="shared" si="65"/>
        <v>accetto</v>
      </c>
    </row>
    <row r="656" spans="1:17" ht="12.75">
      <c r="A656" t="s">
        <v>694</v>
      </c>
      <c r="B656">
        <v>2.592245296790452</v>
      </c>
      <c r="C656">
        <v>2.9345703754347596</v>
      </c>
      <c r="D656">
        <v>1.8639207307546712</v>
      </c>
      <c r="E656">
        <v>2.5282711186810047</v>
      </c>
      <c r="F656">
        <v>3.7216454580357095</v>
      </c>
      <c r="G656">
        <v>2.076677619691054</v>
      </c>
      <c r="H656">
        <v>1.194036380675243</v>
      </c>
      <c r="I656">
        <v>1.969892408103533</v>
      </c>
      <c r="J656">
        <v>3.8068575423221773</v>
      </c>
      <c r="K656">
        <v>1.571506620762193</v>
      </c>
      <c r="L656">
        <f t="shared" si="60"/>
        <v>2.4259623551250797</v>
      </c>
      <c r="M656" s="11">
        <f t="shared" si="61"/>
        <v>0.7528991175914422</v>
      </c>
      <c r="N656">
        <f t="shared" si="62"/>
        <v>-0.33110641366862126</v>
      </c>
      <c r="O656" t="str">
        <f t="shared" si="63"/>
        <v>accetto</v>
      </c>
      <c r="P656">
        <f t="shared" si="64"/>
        <v>-0.2698262523239291</v>
      </c>
      <c r="Q656" t="str">
        <f t="shared" si="65"/>
        <v>accetto</v>
      </c>
    </row>
    <row r="657" spans="1:17" ht="12.75">
      <c r="A657" t="s">
        <v>695</v>
      </c>
      <c r="B657">
        <v>1.9029237487302453</v>
      </c>
      <c r="C657">
        <v>2.180084091747858</v>
      </c>
      <c r="D657">
        <v>2.3897741495375158</v>
      </c>
      <c r="E657">
        <v>2.8510946883375254</v>
      </c>
      <c r="F657">
        <v>2.450383254205235</v>
      </c>
      <c r="G657">
        <v>1.5406566307001412</v>
      </c>
      <c r="H657">
        <v>1.7093379709831424</v>
      </c>
      <c r="I657">
        <v>2.5150117968109953</v>
      </c>
      <c r="J657">
        <v>3.110393453046072</v>
      </c>
      <c r="K657">
        <v>2.047052754312517</v>
      </c>
      <c r="L657">
        <f t="shared" si="60"/>
        <v>2.269671253841125</v>
      </c>
      <c r="M657" s="11">
        <f t="shared" si="61"/>
        <v>0.243296093128194</v>
      </c>
      <c r="N657">
        <f t="shared" si="62"/>
        <v>-1.0300614671670771</v>
      </c>
      <c r="O657" t="str">
        <f t="shared" si="63"/>
        <v>accetto</v>
      </c>
      <c r="P657">
        <f t="shared" si="64"/>
        <v>-1.4766602213743674</v>
      </c>
      <c r="Q657" t="str">
        <f t="shared" si="65"/>
        <v>accetto</v>
      </c>
    </row>
    <row r="658" spans="1:17" ht="12.75">
      <c r="A658" t="s">
        <v>696</v>
      </c>
      <c r="B658">
        <v>2.4333946978163112</v>
      </c>
      <c r="C658">
        <v>3.180122662395206</v>
      </c>
      <c r="D658">
        <v>2.090253673270581</v>
      </c>
      <c r="E658">
        <v>2.1709495170898663</v>
      </c>
      <c r="F658">
        <v>2.2454280943065896</v>
      </c>
      <c r="G658">
        <v>2.151717310443928</v>
      </c>
      <c r="H658">
        <v>1.710448943629217</v>
      </c>
      <c r="I658">
        <v>2.509926403931786</v>
      </c>
      <c r="J658">
        <v>3.050680683038536</v>
      </c>
      <c r="K658">
        <v>2.580201452952906</v>
      </c>
      <c r="L658">
        <f t="shared" si="60"/>
        <v>2.4123123438874927</v>
      </c>
      <c r="M658" s="11">
        <f t="shared" si="61"/>
        <v>0.19839518925118682</v>
      </c>
      <c r="N658">
        <f t="shared" si="62"/>
        <v>-0.39215111971038247</v>
      </c>
      <c r="O658" t="str">
        <f t="shared" si="63"/>
        <v>accetto</v>
      </c>
      <c r="P658">
        <f t="shared" si="64"/>
        <v>-0.6225480728143288</v>
      </c>
      <c r="Q658" t="str">
        <f t="shared" si="65"/>
        <v>accetto</v>
      </c>
    </row>
    <row r="659" spans="1:17" ht="12.75">
      <c r="A659" t="s">
        <v>697</v>
      </c>
      <c r="B659">
        <v>2.73590161647121</v>
      </c>
      <c r="C659">
        <v>2.11489684726871</v>
      </c>
      <c r="D659">
        <v>3.474779618757111</v>
      </c>
      <c r="E659">
        <v>2.7107117989135077</v>
      </c>
      <c r="F659">
        <v>1.608763594897482</v>
      </c>
      <c r="G659">
        <v>2.451142927975525</v>
      </c>
      <c r="H659">
        <v>2.6488462179463568</v>
      </c>
      <c r="I659">
        <v>4.19667871130514</v>
      </c>
      <c r="J659">
        <v>3.2865316545917267</v>
      </c>
      <c r="K659">
        <v>2.4443629400616373</v>
      </c>
      <c r="L659">
        <f t="shared" si="60"/>
        <v>2.7672615928188407</v>
      </c>
      <c r="M659" s="11">
        <f t="shared" si="61"/>
        <v>0.5337279892950606</v>
      </c>
      <c r="N659">
        <f t="shared" si="62"/>
        <v>1.1952301786355948</v>
      </c>
      <c r="O659" t="str">
        <f t="shared" si="63"/>
        <v>accetto</v>
      </c>
      <c r="P659">
        <f t="shared" si="64"/>
        <v>1.1568487009284105</v>
      </c>
      <c r="Q659" t="str">
        <f t="shared" si="65"/>
        <v>accetto</v>
      </c>
    </row>
    <row r="660" spans="1:17" ht="12.75">
      <c r="A660" t="s">
        <v>698</v>
      </c>
      <c r="B660">
        <v>3.387655889787311</v>
      </c>
      <c r="C660">
        <v>2.8300762434719218</v>
      </c>
      <c r="D660">
        <v>2.2384318606316356</v>
      </c>
      <c r="E660">
        <v>1.4751076368065696</v>
      </c>
      <c r="F660">
        <v>2.833155132932461</v>
      </c>
      <c r="G660">
        <v>1.4871739894965685</v>
      </c>
      <c r="H660">
        <v>1.9881294019160123</v>
      </c>
      <c r="I660">
        <v>2.0081703194750844</v>
      </c>
      <c r="J660">
        <v>2.9208013888342066</v>
      </c>
      <c r="K660">
        <v>2.282265439121147</v>
      </c>
      <c r="L660">
        <f t="shared" si="60"/>
        <v>2.345096730247292</v>
      </c>
      <c r="M660" s="11">
        <f t="shared" si="61"/>
        <v>0.4045504760964707</v>
      </c>
      <c r="N660">
        <f t="shared" si="62"/>
        <v>-0.692748482208085</v>
      </c>
      <c r="O660" t="str">
        <f t="shared" si="63"/>
        <v>accetto</v>
      </c>
      <c r="P660">
        <f t="shared" si="64"/>
        <v>-0.7701480618130631</v>
      </c>
      <c r="Q660" t="str">
        <f t="shared" si="65"/>
        <v>accetto</v>
      </c>
    </row>
    <row r="661" spans="1:17" ht="12.75">
      <c r="A661" t="s">
        <v>699</v>
      </c>
      <c r="B661">
        <v>3.0144751938678382</v>
      </c>
      <c r="C661">
        <v>1.6507506435982577</v>
      </c>
      <c r="D661">
        <v>2.1967744058417793</v>
      </c>
      <c r="E661">
        <v>4.330239810660714</v>
      </c>
      <c r="F661">
        <v>1.9624114302132512</v>
      </c>
      <c r="G661">
        <v>3.408251489781833</v>
      </c>
      <c r="H661">
        <v>2.109741516169379</v>
      </c>
      <c r="I661">
        <v>3.1918127956942044</v>
      </c>
      <c r="J661">
        <v>2.7136540274841536</v>
      </c>
      <c r="K661">
        <v>3.134379850885125</v>
      </c>
      <c r="L661">
        <f t="shared" si="60"/>
        <v>2.7712491164196535</v>
      </c>
      <c r="M661" s="11">
        <f t="shared" si="61"/>
        <v>0.6538651771736883</v>
      </c>
      <c r="N661">
        <f t="shared" si="62"/>
        <v>1.2130629263021995</v>
      </c>
      <c r="O661" t="str">
        <f t="shared" si="63"/>
        <v>accetto</v>
      </c>
      <c r="P661">
        <f t="shared" si="64"/>
        <v>1.0607773250265593</v>
      </c>
      <c r="Q661" t="str">
        <f t="shared" si="65"/>
        <v>accetto</v>
      </c>
    </row>
    <row r="662" spans="1:17" ht="12.75">
      <c r="A662" t="s">
        <v>700</v>
      </c>
      <c r="B662">
        <v>2.8417631612205696</v>
      </c>
      <c r="C662">
        <v>3.471850252387867</v>
      </c>
      <c r="D662">
        <v>2.575521219417851</v>
      </c>
      <c r="E662">
        <v>2.8572267428558007</v>
      </c>
      <c r="F662">
        <v>2.8669706643051995</v>
      </c>
      <c r="G662">
        <v>1.7666631948554823</v>
      </c>
      <c r="H662">
        <v>2.2909273278776254</v>
      </c>
      <c r="I662">
        <v>2.413370661896579</v>
      </c>
      <c r="J662">
        <v>3.178834834479858</v>
      </c>
      <c r="K662">
        <v>3.027961212037553</v>
      </c>
      <c r="L662">
        <f t="shared" si="60"/>
        <v>2.7291089271334386</v>
      </c>
      <c r="M662" s="11">
        <f t="shared" si="61"/>
        <v>0.23699183372371774</v>
      </c>
      <c r="N662">
        <f t="shared" si="62"/>
        <v>1.0246062706448293</v>
      </c>
      <c r="O662" t="str">
        <f t="shared" si="63"/>
        <v>accetto</v>
      </c>
      <c r="P662">
        <f t="shared" si="64"/>
        <v>1.4882480458022436</v>
      </c>
      <c r="Q662" t="str">
        <f t="shared" si="65"/>
        <v>accetto</v>
      </c>
    </row>
    <row r="663" spans="1:17" ht="12.75">
      <c r="A663" t="s">
        <v>701</v>
      </c>
      <c r="B663">
        <v>2.9040017460283707</v>
      </c>
      <c r="C663">
        <v>1.349215625036777</v>
      </c>
      <c r="D663">
        <v>2.762726541382108</v>
      </c>
      <c r="E663">
        <v>2.049043179979435</v>
      </c>
      <c r="F663">
        <v>1.7117592803970183</v>
      </c>
      <c r="G663">
        <v>1.6935769509404963</v>
      </c>
      <c r="H663">
        <v>2.518691190299478</v>
      </c>
      <c r="I663">
        <v>1.8985087980991011</v>
      </c>
      <c r="J663">
        <v>2.144431677237435</v>
      </c>
      <c r="K663">
        <v>3.4710158170719296</v>
      </c>
      <c r="L663">
        <f t="shared" si="60"/>
        <v>2.250297080647215</v>
      </c>
      <c r="M663" s="11">
        <f t="shared" si="61"/>
        <v>0.4266085599999785</v>
      </c>
      <c r="N663">
        <f t="shared" si="62"/>
        <v>-1.1167054037059505</v>
      </c>
      <c r="O663" t="str">
        <f t="shared" si="63"/>
        <v>accetto</v>
      </c>
      <c r="P663">
        <f t="shared" si="64"/>
        <v>-1.2089513850272915</v>
      </c>
      <c r="Q663" t="str">
        <f t="shared" si="65"/>
        <v>accetto</v>
      </c>
    </row>
    <row r="664" spans="1:17" ht="12.75">
      <c r="A664" t="s">
        <v>702</v>
      </c>
      <c r="B664">
        <v>2.3700170042968693</v>
      </c>
      <c r="C664">
        <v>3.619583889912974</v>
      </c>
      <c r="D664">
        <v>2.6249249350019</v>
      </c>
      <c r="E664">
        <v>2.808036057482468</v>
      </c>
      <c r="F664">
        <v>2.3593293188196185</v>
      </c>
      <c r="G664">
        <v>2.6215196671807917</v>
      </c>
      <c r="H664">
        <v>3.0144044517601287</v>
      </c>
      <c r="I664">
        <v>1.8745497324380267</v>
      </c>
      <c r="J664">
        <v>2.6213002058693746</v>
      </c>
      <c r="K664">
        <v>3.445146714502698</v>
      </c>
      <c r="L664">
        <f t="shared" si="60"/>
        <v>2.735881197726485</v>
      </c>
      <c r="M664" s="11">
        <f t="shared" si="61"/>
        <v>0.26920311361433846</v>
      </c>
      <c r="N664">
        <f t="shared" si="62"/>
        <v>1.0548927854609784</v>
      </c>
      <c r="O664" t="str">
        <f t="shared" si="63"/>
        <v>accetto</v>
      </c>
      <c r="P664">
        <f t="shared" si="64"/>
        <v>1.437650385014904</v>
      </c>
      <c r="Q664" t="str">
        <f t="shared" si="65"/>
        <v>accetto</v>
      </c>
    </row>
    <row r="665" spans="1:17" ht="12.75">
      <c r="A665" t="s">
        <v>703</v>
      </c>
      <c r="B665">
        <v>2.8635099282405463</v>
      </c>
      <c r="C665">
        <v>2.758269788596408</v>
      </c>
      <c r="D665">
        <v>1.8047738976088112</v>
      </c>
      <c r="E665">
        <v>1.8632711895838838</v>
      </c>
      <c r="F665">
        <v>3.4132098684222</v>
      </c>
      <c r="G665">
        <v>2.177025299477009</v>
      </c>
      <c r="H665">
        <v>1.4688823313281318</v>
      </c>
      <c r="I665">
        <v>1.3792778052629728</v>
      </c>
      <c r="J665">
        <v>1.555382243529948</v>
      </c>
      <c r="K665">
        <v>2.5040837489450496</v>
      </c>
      <c r="L665">
        <f t="shared" si="60"/>
        <v>2.178768610099496</v>
      </c>
      <c r="M665" s="11">
        <f t="shared" si="61"/>
        <v>0.4672795325273348</v>
      </c>
      <c r="N665">
        <f t="shared" si="62"/>
        <v>-1.4365904486485324</v>
      </c>
      <c r="O665" t="str">
        <f t="shared" si="63"/>
        <v>accetto</v>
      </c>
      <c r="P665">
        <f t="shared" si="64"/>
        <v>-1.486036913161158</v>
      </c>
      <c r="Q665" t="str">
        <f t="shared" si="65"/>
        <v>accetto</v>
      </c>
    </row>
    <row r="666" spans="1:17" ht="12.75">
      <c r="A666" t="s">
        <v>704</v>
      </c>
      <c r="B666">
        <v>3.1005603000744486</v>
      </c>
      <c r="C666">
        <v>2.6191602571111616</v>
      </c>
      <c r="D666">
        <v>3.9299295164346404</v>
      </c>
      <c r="E666">
        <v>1.1722863981049159</v>
      </c>
      <c r="F666">
        <v>2.138403324217961</v>
      </c>
      <c r="G666">
        <v>3.165155883289117</v>
      </c>
      <c r="H666">
        <v>3.154620132565924</v>
      </c>
      <c r="I666">
        <v>3.251737792024869</v>
      </c>
      <c r="J666">
        <v>1.4287104608001755</v>
      </c>
      <c r="K666">
        <v>3.3596902483895974</v>
      </c>
      <c r="L666">
        <f t="shared" si="60"/>
        <v>2.732025431301281</v>
      </c>
      <c r="M666" s="11">
        <f t="shared" si="61"/>
        <v>0.7886206660808912</v>
      </c>
      <c r="N666">
        <f t="shared" si="62"/>
        <v>1.037649273796744</v>
      </c>
      <c r="O666" t="str">
        <f t="shared" si="63"/>
        <v>accetto</v>
      </c>
      <c r="P666">
        <f t="shared" si="64"/>
        <v>0.8262310498349795</v>
      </c>
      <c r="Q666" t="str">
        <f t="shared" si="65"/>
        <v>accetto</v>
      </c>
    </row>
    <row r="667" spans="1:17" ht="12.75">
      <c r="A667" t="s">
        <v>705</v>
      </c>
      <c r="B667">
        <v>2.3955195341261515</v>
      </c>
      <c r="C667">
        <v>1.6021411689507659</v>
      </c>
      <c r="D667">
        <v>2.487260793399173</v>
      </c>
      <c r="E667">
        <v>2.8598715330190316</v>
      </c>
      <c r="F667">
        <v>4.062127222441632</v>
      </c>
      <c r="G667">
        <v>3.2713494336121585</v>
      </c>
      <c r="H667">
        <v>1.7727486238936763</v>
      </c>
      <c r="I667">
        <v>2.530436791842021</v>
      </c>
      <c r="J667">
        <v>2.049175017543803</v>
      </c>
      <c r="K667">
        <v>2.2813007740160174</v>
      </c>
      <c r="L667">
        <f t="shared" si="60"/>
        <v>2.531193089284443</v>
      </c>
      <c r="M667" s="11">
        <f t="shared" si="61"/>
        <v>0.5281245837932589</v>
      </c>
      <c r="N667">
        <f t="shared" si="62"/>
        <v>0.13949973613646954</v>
      </c>
      <c r="O667" t="str">
        <f t="shared" si="63"/>
        <v>accetto</v>
      </c>
      <c r="P667">
        <f t="shared" si="64"/>
        <v>0.1357344840031567</v>
      </c>
      <c r="Q667" t="str">
        <f t="shared" si="65"/>
        <v>accetto</v>
      </c>
    </row>
    <row r="668" spans="1:17" ht="12.75">
      <c r="A668" t="s">
        <v>706</v>
      </c>
      <c r="B668">
        <v>3.258914900407035</v>
      </c>
      <c r="C668">
        <v>3.0514138285184345</v>
      </c>
      <c r="D668">
        <v>3.2687062512241027</v>
      </c>
      <c r="E668">
        <v>2.9740026693821164</v>
      </c>
      <c r="F668">
        <v>1.8542949807806508</v>
      </c>
      <c r="G668">
        <v>2.8705037502527375</v>
      </c>
      <c r="H668">
        <v>3.4550184540785267</v>
      </c>
      <c r="I668">
        <v>3.1602875400585617</v>
      </c>
      <c r="J668">
        <v>2.2638692755663214</v>
      </c>
      <c r="K668">
        <v>2.6719917493687717</v>
      </c>
      <c r="L668">
        <f t="shared" si="60"/>
        <v>2.882900339963726</v>
      </c>
      <c r="M668" s="11">
        <f t="shared" si="61"/>
        <v>0.24633965877847036</v>
      </c>
      <c r="N668">
        <f t="shared" si="62"/>
        <v>1.7123823775333409</v>
      </c>
      <c r="O668" t="str">
        <f t="shared" si="63"/>
        <v>rifiuto</v>
      </c>
      <c r="P668">
        <f t="shared" si="64"/>
        <v>2.439599772484109</v>
      </c>
      <c r="Q668" t="str">
        <f t="shared" si="65"/>
        <v>rifiuto</v>
      </c>
    </row>
    <row r="669" spans="1:17" ht="12.75">
      <c r="A669" t="s">
        <v>707</v>
      </c>
      <c r="B669">
        <v>2.8664762734388205</v>
      </c>
      <c r="C669">
        <v>2.423553505968812</v>
      </c>
      <c r="D669">
        <v>2.02626743684732</v>
      </c>
      <c r="E669">
        <v>2.2410951402093815</v>
      </c>
      <c r="F669">
        <v>3.7284367003758234</v>
      </c>
      <c r="G669">
        <v>2.952747881565756</v>
      </c>
      <c r="H669">
        <v>1.664387792634443</v>
      </c>
      <c r="I669">
        <v>3.370320857848128</v>
      </c>
      <c r="J669">
        <v>1.6894176365622116</v>
      </c>
      <c r="K669">
        <v>2.3435128305334274</v>
      </c>
      <c r="L669">
        <f t="shared" si="60"/>
        <v>2.5306216055984123</v>
      </c>
      <c r="M669" s="11">
        <f t="shared" si="61"/>
        <v>0.47483354398709327</v>
      </c>
      <c r="N669">
        <f t="shared" si="62"/>
        <v>0.13694398339647612</v>
      </c>
      <c r="O669" t="str">
        <f t="shared" si="63"/>
        <v>accetto</v>
      </c>
      <c r="P669">
        <f t="shared" si="64"/>
        <v>0.14052618712726553</v>
      </c>
      <c r="Q669" t="str">
        <f t="shared" si="65"/>
        <v>accetto</v>
      </c>
    </row>
    <row r="670" spans="1:17" ht="12.75">
      <c r="A670" t="s">
        <v>708</v>
      </c>
      <c r="B670">
        <v>1.7344112248406418</v>
      </c>
      <c r="C670">
        <v>0.9003537360695191</v>
      </c>
      <c r="D670">
        <v>2.113138745114611</v>
      </c>
      <c r="E670">
        <v>1.528149747612133</v>
      </c>
      <c r="F670">
        <v>2.188510441441167</v>
      </c>
      <c r="G670">
        <v>2.786938027745691</v>
      </c>
      <c r="H670">
        <v>1.8830629019907974</v>
      </c>
      <c r="I670">
        <v>2.3543596857530247</v>
      </c>
      <c r="J670">
        <v>2.6983029901111877</v>
      </c>
      <c r="K670">
        <v>3.2013034925535067</v>
      </c>
      <c r="L670">
        <f t="shared" si="60"/>
        <v>2.138853099323228</v>
      </c>
      <c r="M670" s="11">
        <f t="shared" si="61"/>
        <v>0.44969004141297275</v>
      </c>
      <c r="N670">
        <f t="shared" si="62"/>
        <v>-1.6150980395532542</v>
      </c>
      <c r="O670" t="str">
        <f t="shared" si="63"/>
        <v>accetto</v>
      </c>
      <c r="P670">
        <f t="shared" si="64"/>
        <v>-1.7030494450765323</v>
      </c>
      <c r="Q670" t="str">
        <f t="shared" si="65"/>
        <v>accetto</v>
      </c>
    </row>
    <row r="671" spans="1:17" ht="12.75">
      <c r="A671" t="s">
        <v>709</v>
      </c>
      <c r="B671">
        <v>3.8065552805892366</v>
      </c>
      <c r="C671">
        <v>3.6457295298123427</v>
      </c>
      <c r="D671">
        <v>4.016472838566187</v>
      </c>
      <c r="E671">
        <v>1.9943659618206766</v>
      </c>
      <c r="F671">
        <v>0.9941449086909415</v>
      </c>
      <c r="G671">
        <v>2.8225550712022596</v>
      </c>
      <c r="H671">
        <v>2.250845492759481</v>
      </c>
      <c r="I671">
        <v>3.2125370177027435</v>
      </c>
      <c r="J671">
        <v>2.8341230135879414</v>
      </c>
      <c r="K671">
        <v>1.6585965864533136</v>
      </c>
      <c r="L671">
        <f t="shared" si="60"/>
        <v>2.7235925701185124</v>
      </c>
      <c r="M671" s="11">
        <f t="shared" si="61"/>
        <v>0.9818031473182126</v>
      </c>
      <c r="N671">
        <f t="shared" si="62"/>
        <v>0.999936372097764</v>
      </c>
      <c r="O671" t="str">
        <f t="shared" si="63"/>
        <v>accetto</v>
      </c>
      <c r="P671">
        <f t="shared" si="64"/>
        <v>0.7135840892956635</v>
      </c>
      <c r="Q671" t="str">
        <f t="shared" si="65"/>
        <v>accetto</v>
      </c>
    </row>
    <row r="672" spans="1:17" ht="12.75">
      <c r="A672" t="s">
        <v>710</v>
      </c>
      <c r="B672">
        <v>1.4823217240177655</v>
      </c>
      <c r="C672">
        <v>2.6047537876536353</v>
      </c>
      <c r="D672">
        <v>1.5252203812428888</v>
      </c>
      <c r="E672">
        <v>3.5319022629573738</v>
      </c>
      <c r="F672">
        <v>2.6642020786448484</v>
      </c>
      <c r="G672">
        <v>1.7848519554127051</v>
      </c>
      <c r="H672">
        <v>3.2916733196020687</v>
      </c>
      <c r="I672">
        <v>3.081763800500994</v>
      </c>
      <c r="J672">
        <v>2.478549063612263</v>
      </c>
      <c r="K672">
        <v>2.50457090482314</v>
      </c>
      <c r="L672">
        <f t="shared" si="60"/>
        <v>2.4949809278467683</v>
      </c>
      <c r="M672" s="11">
        <f t="shared" si="61"/>
        <v>0.5072759947462467</v>
      </c>
      <c r="N672">
        <f t="shared" si="62"/>
        <v>-0.022445973037204726</v>
      </c>
      <c r="O672" t="str">
        <f t="shared" si="63"/>
        <v>accetto</v>
      </c>
      <c r="P672">
        <f t="shared" si="64"/>
        <v>-0.022284417350032146</v>
      </c>
      <c r="Q672" t="str">
        <f t="shared" si="65"/>
        <v>accetto</v>
      </c>
    </row>
    <row r="673" spans="1:17" ht="12.75">
      <c r="A673" t="s">
        <v>711</v>
      </c>
      <c r="B673">
        <v>1.7598687369650179</v>
      </c>
      <c r="C673">
        <v>2.9308531992296594</v>
      </c>
      <c r="D673">
        <v>1.8679626775451652</v>
      </c>
      <c r="E673">
        <v>2.437849038939248</v>
      </c>
      <c r="F673">
        <v>2.362692784486171</v>
      </c>
      <c r="G673">
        <v>2.365723440691454</v>
      </c>
      <c r="H673">
        <v>2.5047871505842068</v>
      </c>
      <c r="I673">
        <v>2.2989943398192736</v>
      </c>
      <c r="J673">
        <v>3.016873994429261</v>
      </c>
      <c r="K673">
        <v>3.202896797752146</v>
      </c>
      <c r="L673">
        <f t="shared" si="60"/>
        <v>2.4748502160441603</v>
      </c>
      <c r="M673" s="11">
        <f t="shared" si="61"/>
        <v>0.21877442898548655</v>
      </c>
      <c r="N673">
        <f t="shared" si="62"/>
        <v>-0.11247325308938212</v>
      </c>
      <c r="O673" t="str">
        <f t="shared" si="63"/>
        <v>accetto</v>
      </c>
      <c r="P673">
        <f t="shared" si="64"/>
        <v>-0.17003408128249345</v>
      </c>
      <c r="Q673" t="str">
        <f t="shared" si="65"/>
        <v>accetto</v>
      </c>
    </row>
    <row r="674" spans="1:17" ht="12.75">
      <c r="A674" t="s">
        <v>712</v>
      </c>
      <c r="B674">
        <v>2.566116538530423</v>
      </c>
      <c r="C674">
        <v>2.612690569806091</v>
      </c>
      <c r="D674">
        <v>1.3240957456991964</v>
      </c>
      <c r="E674">
        <v>2.7759295911209847</v>
      </c>
      <c r="F674">
        <v>3.5110188712064883</v>
      </c>
      <c r="G674">
        <v>2.6575402622063393</v>
      </c>
      <c r="H674">
        <v>2.44772640572819</v>
      </c>
      <c r="I674">
        <v>2.9714334446521207</v>
      </c>
      <c r="J674">
        <v>4.084636074894661</v>
      </c>
      <c r="K674">
        <v>1.1177056464566704</v>
      </c>
      <c r="L674">
        <f t="shared" si="60"/>
        <v>2.6068893150301164</v>
      </c>
      <c r="M674" s="11">
        <f t="shared" si="61"/>
        <v>0.7839416158105527</v>
      </c>
      <c r="N674">
        <f t="shared" si="62"/>
        <v>0.47802354895146076</v>
      </c>
      <c r="O674" t="str">
        <f t="shared" si="63"/>
        <v>accetto</v>
      </c>
      <c r="P674">
        <f t="shared" si="64"/>
        <v>0.3817617687723597</v>
      </c>
      <c r="Q674" t="str">
        <f t="shared" si="65"/>
        <v>accetto</v>
      </c>
    </row>
    <row r="675" spans="1:17" ht="12.75">
      <c r="A675" t="s">
        <v>713</v>
      </c>
      <c r="B675">
        <v>1.9728957321308371</v>
      </c>
      <c r="C675">
        <v>2.326447904823681</v>
      </c>
      <c r="D675">
        <v>3.182445897523394</v>
      </c>
      <c r="E675">
        <v>2.05907408929761</v>
      </c>
      <c r="F675">
        <v>2.5616083369391163</v>
      </c>
      <c r="G675">
        <v>2.1463939668387866</v>
      </c>
      <c r="H675">
        <v>3.3740251718518266</v>
      </c>
      <c r="I675">
        <v>0.7792689720736234</v>
      </c>
      <c r="J675">
        <v>3.1608727702223405</v>
      </c>
      <c r="K675">
        <v>1.5727864098016653</v>
      </c>
      <c r="L675">
        <f t="shared" si="60"/>
        <v>2.313581925150288</v>
      </c>
      <c r="M675" s="11">
        <f t="shared" si="61"/>
        <v>0.6411929177835458</v>
      </c>
      <c r="N675">
        <f t="shared" si="62"/>
        <v>-0.8336869751971997</v>
      </c>
      <c r="O675" t="str">
        <f t="shared" si="63"/>
        <v>accetto</v>
      </c>
      <c r="P675">
        <f t="shared" si="64"/>
        <v>-0.7361963506368563</v>
      </c>
      <c r="Q675" t="str">
        <f t="shared" si="65"/>
        <v>accetto</v>
      </c>
    </row>
    <row r="676" spans="1:17" ht="12.75">
      <c r="A676" t="s">
        <v>714</v>
      </c>
      <c r="B676">
        <v>3.8211474480795005</v>
      </c>
      <c r="C676">
        <v>2.003404873855743</v>
      </c>
      <c r="D676">
        <v>2.32081184894696</v>
      </c>
      <c r="E676">
        <v>2.5344433675786604</v>
      </c>
      <c r="F676">
        <v>2.1519005968139027</v>
      </c>
      <c r="G676">
        <v>1.8371978995673999</v>
      </c>
      <c r="H676">
        <v>2.1348228089027543</v>
      </c>
      <c r="I676">
        <v>3.7825672749750083</v>
      </c>
      <c r="J676">
        <v>2.9386943187591896</v>
      </c>
      <c r="K676">
        <v>3.867605719542553</v>
      </c>
      <c r="L676">
        <f t="shared" si="60"/>
        <v>2.739259615702167</v>
      </c>
      <c r="M676" s="11">
        <f t="shared" si="61"/>
        <v>0.6504990583192947</v>
      </c>
      <c r="N676">
        <f t="shared" si="62"/>
        <v>1.0700015299610437</v>
      </c>
      <c r="O676" t="str">
        <f t="shared" si="63"/>
        <v>accetto</v>
      </c>
      <c r="P676">
        <f t="shared" si="64"/>
        <v>0.938093366006801</v>
      </c>
      <c r="Q676" t="str">
        <f t="shared" si="65"/>
        <v>accetto</v>
      </c>
    </row>
    <row r="677" spans="1:17" ht="12.75">
      <c r="A677" t="s">
        <v>715</v>
      </c>
      <c r="B677">
        <v>2.8774710439745377</v>
      </c>
      <c r="C677">
        <v>2.3412394364356715</v>
      </c>
      <c r="D677">
        <v>2.1870795215352246</v>
      </c>
      <c r="E677">
        <v>2.9744769630588053</v>
      </c>
      <c r="F677">
        <v>2.6319083064754523</v>
      </c>
      <c r="G677">
        <v>2.5534135068710384</v>
      </c>
      <c r="H677">
        <v>3.12665127561786</v>
      </c>
      <c r="I677">
        <v>2.830377701317275</v>
      </c>
      <c r="J677">
        <v>3.590071568796702</v>
      </c>
      <c r="K677">
        <v>1.448077720560832</v>
      </c>
      <c r="L677">
        <f t="shared" si="60"/>
        <v>2.65607670446434</v>
      </c>
      <c r="M677" s="11">
        <f t="shared" si="61"/>
        <v>0.3404475667786894</v>
      </c>
      <c r="N677">
        <f t="shared" si="62"/>
        <v>0.6979962417728176</v>
      </c>
      <c r="O677" t="str">
        <f t="shared" si="63"/>
        <v>accetto</v>
      </c>
      <c r="P677">
        <f t="shared" si="64"/>
        <v>0.8458882048142391</v>
      </c>
      <c r="Q677" t="str">
        <f t="shared" si="65"/>
        <v>accetto</v>
      </c>
    </row>
    <row r="678" spans="1:17" ht="12.75">
      <c r="A678" t="s">
        <v>716</v>
      </c>
      <c r="B678">
        <v>4.199585568821931</v>
      </c>
      <c r="C678">
        <v>2.8484048804693884</v>
      </c>
      <c r="D678">
        <v>2.451359977624179</v>
      </c>
      <c r="E678">
        <v>1.8154832880509275</v>
      </c>
      <c r="F678">
        <v>2.395793659793526</v>
      </c>
      <c r="G678">
        <v>2.6276179584203874</v>
      </c>
      <c r="H678">
        <v>2.9583397236251585</v>
      </c>
      <c r="I678">
        <v>3.032403494846676</v>
      </c>
      <c r="J678">
        <v>3.317614772054185</v>
      </c>
      <c r="K678">
        <v>4.080661654661526</v>
      </c>
      <c r="L678">
        <f t="shared" si="60"/>
        <v>2.9727264978367884</v>
      </c>
      <c r="M678" s="11">
        <f t="shared" si="61"/>
        <v>0.5482068777614981</v>
      </c>
      <c r="N678">
        <f t="shared" si="62"/>
        <v>2.1140971678569325</v>
      </c>
      <c r="O678" t="str">
        <f t="shared" si="63"/>
        <v>rifiuto</v>
      </c>
      <c r="P678">
        <f t="shared" si="64"/>
        <v>2.0190064513578627</v>
      </c>
      <c r="Q678" t="str">
        <f t="shared" si="65"/>
        <v>rifiuto</v>
      </c>
    </row>
    <row r="679" spans="1:17" ht="12.75">
      <c r="A679" t="s">
        <v>717</v>
      </c>
      <c r="B679">
        <v>3.2385427811618683</v>
      </c>
      <c r="C679">
        <v>3.1436551058709483</v>
      </c>
      <c r="D679">
        <v>2.0783593525243305</v>
      </c>
      <c r="E679">
        <v>1.9478530260016669</v>
      </c>
      <c r="F679">
        <v>3.0981582839626753</v>
      </c>
      <c r="G679">
        <v>2.08705098512155</v>
      </c>
      <c r="H679">
        <v>2.0878838126623123</v>
      </c>
      <c r="I679">
        <v>1.586040908346149</v>
      </c>
      <c r="J679">
        <v>2.1428962519451034</v>
      </c>
      <c r="K679">
        <v>3.1755839130755703</v>
      </c>
      <c r="L679">
        <f t="shared" si="60"/>
        <v>2.4586024420672175</v>
      </c>
      <c r="M679" s="11">
        <f t="shared" si="61"/>
        <v>0.3936294198352641</v>
      </c>
      <c r="N679">
        <f t="shared" si="62"/>
        <v>-0.1851355072803749</v>
      </c>
      <c r="O679" t="str">
        <f t="shared" si="63"/>
        <v>accetto</v>
      </c>
      <c r="P679">
        <f t="shared" si="64"/>
        <v>-0.20865603361105012</v>
      </c>
      <c r="Q679" t="str">
        <f t="shared" si="65"/>
        <v>accetto</v>
      </c>
    </row>
    <row r="680" spans="1:17" ht="12.75">
      <c r="A680" t="s">
        <v>718</v>
      </c>
      <c r="B680">
        <v>3.3917155221047324</v>
      </c>
      <c r="C680">
        <v>1.1892452106530982</v>
      </c>
      <c r="D680">
        <v>2.3085509554607597</v>
      </c>
      <c r="E680">
        <v>1.8996728273259578</v>
      </c>
      <c r="F680">
        <v>1.2527844855776493</v>
      </c>
      <c r="G680">
        <v>2.4770875959779914</v>
      </c>
      <c r="H680">
        <v>2.538830986031826</v>
      </c>
      <c r="I680">
        <v>3.413833685190184</v>
      </c>
      <c r="J680">
        <v>3.6065158932888153</v>
      </c>
      <c r="K680">
        <v>3.361732122862122</v>
      </c>
      <c r="L680">
        <f t="shared" si="60"/>
        <v>2.5439969284473136</v>
      </c>
      <c r="M680" s="11">
        <f t="shared" si="61"/>
        <v>0.8056170983275245</v>
      </c>
      <c r="N680">
        <f t="shared" si="62"/>
        <v>0.19676024561877506</v>
      </c>
      <c r="O680" t="str">
        <f t="shared" si="63"/>
        <v>accetto</v>
      </c>
      <c r="P680">
        <f t="shared" si="64"/>
        <v>0.15500939479994483</v>
      </c>
      <c r="Q680" t="str">
        <f t="shared" si="65"/>
        <v>accetto</v>
      </c>
    </row>
    <row r="681" spans="1:17" ht="12.75">
      <c r="A681" t="s">
        <v>719</v>
      </c>
      <c r="B681">
        <v>2.5737808027906794</v>
      </c>
      <c r="C681">
        <v>2.5435449828455603</v>
      </c>
      <c r="D681">
        <v>3.8053655269595765</v>
      </c>
      <c r="E681">
        <v>2.1449228525534636</v>
      </c>
      <c r="F681">
        <v>2.0092025111375733</v>
      </c>
      <c r="G681">
        <v>1.8315546087023904</v>
      </c>
      <c r="H681">
        <v>3.252405018722584</v>
      </c>
      <c r="I681">
        <v>3.2586271086506713</v>
      </c>
      <c r="J681">
        <v>3.101491201900899</v>
      </c>
      <c r="K681">
        <v>2.0905736205304493</v>
      </c>
      <c r="L681">
        <f t="shared" si="60"/>
        <v>2.6611468234793847</v>
      </c>
      <c r="M681" s="11">
        <f t="shared" si="61"/>
        <v>0.4373852410443043</v>
      </c>
      <c r="N681">
        <f t="shared" si="62"/>
        <v>0.7206705033161267</v>
      </c>
      <c r="O681" t="str">
        <f t="shared" si="63"/>
        <v>accetto</v>
      </c>
      <c r="P681">
        <f t="shared" si="64"/>
        <v>0.7705302389550367</v>
      </c>
      <c r="Q681" t="str">
        <f t="shared" si="65"/>
        <v>accetto</v>
      </c>
    </row>
    <row r="682" spans="1:17" ht="12.75">
      <c r="A682" t="s">
        <v>720</v>
      </c>
      <c r="B682">
        <v>3.5241206311093265</v>
      </c>
      <c r="C682">
        <v>1.9099256096183126</v>
      </c>
      <c r="D682">
        <v>3.3275106282576417</v>
      </c>
      <c r="E682">
        <v>2.3683111548359648</v>
      </c>
      <c r="F682">
        <v>2.0801664918212737</v>
      </c>
      <c r="G682">
        <v>1.472004630718402</v>
      </c>
      <c r="H682">
        <v>2.8221346379939405</v>
      </c>
      <c r="I682">
        <v>2.100385068537207</v>
      </c>
      <c r="J682">
        <v>2.5216133216804337</v>
      </c>
      <c r="K682">
        <v>1.967811947026803</v>
      </c>
      <c r="L682">
        <f t="shared" si="60"/>
        <v>2.4093984121599306</v>
      </c>
      <c r="M682" s="11">
        <f t="shared" si="61"/>
        <v>0.4219143221750762</v>
      </c>
      <c r="N682">
        <f t="shared" si="62"/>
        <v>-0.40518261855962723</v>
      </c>
      <c r="O682" t="str">
        <f t="shared" si="63"/>
        <v>accetto</v>
      </c>
      <c r="P682">
        <f t="shared" si="64"/>
        <v>-0.4410864076689008</v>
      </c>
      <c r="Q682" t="str">
        <f t="shared" si="65"/>
        <v>accetto</v>
      </c>
    </row>
    <row r="683" spans="1:17" ht="12.75">
      <c r="A683" t="s">
        <v>721</v>
      </c>
      <c r="B683">
        <v>2.9046384249977564</v>
      </c>
      <c r="C683">
        <v>2.3675402266394485</v>
      </c>
      <c r="D683">
        <v>1.1454944325851102</v>
      </c>
      <c r="E683">
        <v>2.8979026509011874</v>
      </c>
      <c r="F683">
        <v>2.750939137685009</v>
      </c>
      <c r="G683">
        <v>1.316699979893201</v>
      </c>
      <c r="H683">
        <v>2.2764155491461224</v>
      </c>
      <c r="I683">
        <v>3.4073881145127416</v>
      </c>
      <c r="J683">
        <v>3.0340562877267985</v>
      </c>
      <c r="K683">
        <v>2.261465651679373</v>
      </c>
      <c r="L683">
        <f t="shared" si="60"/>
        <v>2.436254045576675</v>
      </c>
      <c r="M683" s="11">
        <f t="shared" si="61"/>
        <v>0.5346979522734282</v>
      </c>
      <c r="N683">
        <f t="shared" si="62"/>
        <v>-0.28508057476231713</v>
      </c>
      <c r="O683" t="str">
        <f t="shared" si="63"/>
        <v>accetto</v>
      </c>
      <c r="P683">
        <f t="shared" si="64"/>
        <v>-0.27567562473681423</v>
      </c>
      <c r="Q683" t="str">
        <f t="shared" si="65"/>
        <v>accetto</v>
      </c>
    </row>
    <row r="684" spans="1:17" ht="12.75">
      <c r="A684" t="s">
        <v>722</v>
      </c>
      <c r="B684">
        <v>2.994658560945709</v>
      </c>
      <c r="C684">
        <v>1.6750585964723541</v>
      </c>
      <c r="D684">
        <v>3.1143292866750016</v>
      </c>
      <c r="E684">
        <v>3.0536148727333057</v>
      </c>
      <c r="F684">
        <v>1.8048623252434481</v>
      </c>
      <c r="G684">
        <v>2.297134947829136</v>
      </c>
      <c r="H684">
        <v>2.0801664918212737</v>
      </c>
      <c r="I684">
        <v>2.4405091029666437</v>
      </c>
      <c r="J684">
        <v>1.876945317449099</v>
      </c>
      <c r="K684">
        <v>1.2773898768591607</v>
      </c>
      <c r="L684">
        <f t="shared" si="60"/>
        <v>2.261466937899513</v>
      </c>
      <c r="M684" s="11">
        <f t="shared" si="61"/>
        <v>0.4030297446812894</v>
      </c>
      <c r="N684">
        <f t="shared" si="62"/>
        <v>-1.0667522834757348</v>
      </c>
      <c r="O684" t="str">
        <f t="shared" si="63"/>
        <v>accetto</v>
      </c>
      <c r="P684">
        <f t="shared" si="64"/>
        <v>-1.1881739695131777</v>
      </c>
      <c r="Q684" t="str">
        <f t="shared" si="65"/>
        <v>accetto</v>
      </c>
    </row>
    <row r="685" spans="1:17" ht="12.75">
      <c r="A685" t="s">
        <v>723</v>
      </c>
      <c r="B685">
        <v>1.957922521924047</v>
      </c>
      <c r="C685">
        <v>2.6195991797339957</v>
      </c>
      <c r="D685">
        <v>1.5024751858391028</v>
      </c>
      <c r="E685">
        <v>3.069182959754926</v>
      </c>
      <c r="F685">
        <v>2.9610134537415433</v>
      </c>
      <c r="G685">
        <v>2.789347278845753</v>
      </c>
      <c r="H685">
        <v>4.476457316195592</v>
      </c>
      <c r="I685">
        <v>3.9674099713192845</v>
      </c>
      <c r="J685">
        <v>2.986126901978423</v>
      </c>
      <c r="K685">
        <v>2.6726605838416617</v>
      </c>
      <c r="L685">
        <f t="shared" si="60"/>
        <v>2.900219535317433</v>
      </c>
      <c r="M685" s="11">
        <f t="shared" si="61"/>
        <v>0.7386091143434991</v>
      </c>
      <c r="N685">
        <f t="shared" si="62"/>
        <v>1.7898361737863158</v>
      </c>
      <c r="O685" t="str">
        <f t="shared" si="63"/>
        <v>rifiuto</v>
      </c>
      <c r="P685">
        <f t="shared" si="64"/>
        <v>1.4726208738318136</v>
      </c>
      <c r="Q685" t="str">
        <f t="shared" si="65"/>
        <v>accetto</v>
      </c>
    </row>
    <row r="686" spans="1:17" ht="12.75">
      <c r="A686" t="s">
        <v>724</v>
      </c>
      <c r="B686">
        <v>1.5257798870038641</v>
      </c>
      <c r="C686">
        <v>2.6397333482532304</v>
      </c>
      <c r="D686">
        <v>2.9110904267758997</v>
      </c>
      <c r="E686">
        <v>2.389828813893473</v>
      </c>
      <c r="F686">
        <v>2.16206173592127</v>
      </c>
      <c r="G686">
        <v>2.867156362337937</v>
      </c>
      <c r="H686">
        <v>2.7661494947301435</v>
      </c>
      <c r="I686">
        <v>2.655267671996171</v>
      </c>
      <c r="J686">
        <v>2.8824077176500396</v>
      </c>
      <c r="K686">
        <v>1.7424291996394459</v>
      </c>
      <c r="L686">
        <f t="shared" si="60"/>
        <v>2.4541904658201474</v>
      </c>
      <c r="M686" s="11">
        <f t="shared" si="61"/>
        <v>0.24365299783562794</v>
      </c>
      <c r="N686">
        <f t="shared" si="62"/>
        <v>-0.20486646488750082</v>
      </c>
      <c r="O686" t="str">
        <f t="shared" si="63"/>
        <v>accetto</v>
      </c>
      <c r="P686">
        <f t="shared" si="64"/>
        <v>-0.29347424635948155</v>
      </c>
      <c r="Q686" t="str">
        <f t="shared" si="65"/>
        <v>accetto</v>
      </c>
    </row>
    <row r="687" spans="1:17" ht="12.75">
      <c r="A687" t="s">
        <v>725</v>
      </c>
      <c r="B687">
        <v>1.6777226799376876</v>
      </c>
      <c r="C687">
        <v>3.1217797168369543</v>
      </c>
      <c r="D687">
        <v>3.283925451032701</v>
      </c>
      <c r="E687">
        <v>3.1421839915856253</v>
      </c>
      <c r="F687">
        <v>2.81143007087735</v>
      </c>
      <c r="G687">
        <v>2.1142063078309548</v>
      </c>
      <c r="H687">
        <v>2.4683187901723613</v>
      </c>
      <c r="I687">
        <v>2.4346986034834117</v>
      </c>
      <c r="J687">
        <v>1.932161140291555</v>
      </c>
      <c r="K687">
        <v>2.277553050082588</v>
      </c>
      <c r="L687">
        <f t="shared" si="60"/>
        <v>2.526397980213119</v>
      </c>
      <c r="M687" s="11">
        <f t="shared" si="61"/>
        <v>0.30063754612453963</v>
      </c>
      <c r="N687">
        <f t="shared" si="62"/>
        <v>0.11805535645045649</v>
      </c>
      <c r="O687" t="str">
        <f t="shared" si="63"/>
        <v>accetto</v>
      </c>
      <c r="P687">
        <f t="shared" si="64"/>
        <v>0.15224712140828237</v>
      </c>
      <c r="Q687" t="str">
        <f t="shared" si="65"/>
        <v>accetto</v>
      </c>
    </row>
    <row r="688" spans="1:17" ht="12.75">
      <c r="A688" t="s">
        <v>726</v>
      </c>
      <c r="B688">
        <v>2.8862953180237128</v>
      </c>
      <c r="C688">
        <v>2.622782574580924</v>
      </c>
      <c r="D688">
        <v>3.445674064760169</v>
      </c>
      <c r="E688">
        <v>1.7691600697025933</v>
      </c>
      <c r="F688">
        <v>1.1558549358142045</v>
      </c>
      <c r="G688">
        <v>3.489685302406542</v>
      </c>
      <c r="H688">
        <v>1.8673179596999034</v>
      </c>
      <c r="I688">
        <v>2.5698658702390276</v>
      </c>
      <c r="J688">
        <v>2.7168277756800308</v>
      </c>
      <c r="K688">
        <v>2.764466154121692</v>
      </c>
      <c r="L688">
        <f t="shared" si="60"/>
        <v>2.52879300250288</v>
      </c>
      <c r="M688" s="11">
        <f t="shared" si="61"/>
        <v>0.5436403433547754</v>
      </c>
      <c r="N688">
        <f t="shared" si="62"/>
        <v>0.1287662217455224</v>
      </c>
      <c r="O688" t="str">
        <f t="shared" si="63"/>
        <v>accetto</v>
      </c>
      <c r="P688">
        <f t="shared" si="64"/>
        <v>0.12348980815753353</v>
      </c>
      <c r="Q688" t="str">
        <f t="shared" si="65"/>
        <v>accetto</v>
      </c>
    </row>
    <row r="689" spans="1:17" ht="12.75">
      <c r="A689" t="s">
        <v>727</v>
      </c>
      <c r="B689">
        <v>1.8350129331042808</v>
      </c>
      <c r="C689">
        <v>1.3370479825107395</v>
      </c>
      <c r="D689">
        <v>2.9303322800728893</v>
      </c>
      <c r="E689">
        <v>1.923607776359404</v>
      </c>
      <c r="F689">
        <v>2.33907537104983</v>
      </c>
      <c r="G689">
        <v>3.1901567872637315</v>
      </c>
      <c r="H689">
        <v>1.6256275487103267</v>
      </c>
      <c r="I689">
        <v>1.9026150558966037</v>
      </c>
      <c r="J689">
        <v>1.179161244754141</v>
      </c>
      <c r="K689">
        <v>1.9697493161129387</v>
      </c>
      <c r="L689">
        <f t="shared" si="60"/>
        <v>2.0232386295834885</v>
      </c>
      <c r="M689" s="11">
        <f t="shared" si="61"/>
        <v>0.40982832277772174</v>
      </c>
      <c r="N689">
        <f t="shared" si="62"/>
        <v>-2.1321416665945536</v>
      </c>
      <c r="O689" t="str">
        <f t="shared" si="63"/>
        <v>accetto</v>
      </c>
      <c r="P689">
        <f t="shared" si="64"/>
        <v>-2.355049691134209</v>
      </c>
      <c r="Q689" t="str">
        <f t="shared" si="65"/>
        <v>accetto</v>
      </c>
    </row>
    <row r="690" spans="1:17" ht="12.75">
      <c r="A690" t="s">
        <v>728</v>
      </c>
      <c r="B690">
        <v>1.3357907023237203</v>
      </c>
      <c r="C690">
        <v>2.315499759768045</v>
      </c>
      <c r="D690">
        <v>2.0450583092076613</v>
      </c>
      <c r="E690">
        <v>2.3071481716203834</v>
      </c>
      <c r="F690">
        <v>1.126374770201437</v>
      </c>
      <c r="G690">
        <v>3.6475398846596363</v>
      </c>
      <c r="H690">
        <v>2.446153197719241</v>
      </c>
      <c r="I690">
        <v>2.093959595049455</v>
      </c>
      <c r="J690">
        <v>2.4758970384607437</v>
      </c>
      <c r="K690">
        <v>1.6088841780356233</v>
      </c>
      <c r="L690">
        <f t="shared" si="60"/>
        <v>2.1402305607045946</v>
      </c>
      <c r="M690" s="11">
        <f t="shared" si="61"/>
        <v>0.5005975123294308</v>
      </c>
      <c r="N690">
        <f t="shared" si="62"/>
        <v>-1.608937844983021</v>
      </c>
      <c r="O690" t="str">
        <f t="shared" si="63"/>
        <v>accetto</v>
      </c>
      <c r="P690">
        <f t="shared" si="64"/>
        <v>-1.6079773455630462</v>
      </c>
      <c r="Q690" t="str">
        <f t="shared" si="65"/>
        <v>accetto</v>
      </c>
    </row>
    <row r="691" spans="1:17" ht="12.75">
      <c r="A691" t="s">
        <v>729</v>
      </c>
      <c r="B691">
        <v>2.6698196451070544</v>
      </c>
      <c r="C691">
        <v>2.5196646981680715</v>
      </c>
      <c r="D691">
        <v>3.1908529539146</v>
      </c>
      <c r="E691">
        <v>2.351983394044055</v>
      </c>
      <c r="F691">
        <v>1.8594479002172193</v>
      </c>
      <c r="G691">
        <v>2.1926175031262574</v>
      </c>
      <c r="H691">
        <v>1.6849126505212553</v>
      </c>
      <c r="I691">
        <v>3.073306903079356</v>
      </c>
      <c r="J691">
        <v>3.2507875968963162</v>
      </c>
      <c r="K691">
        <v>2.268611408445622</v>
      </c>
      <c r="L691">
        <f t="shared" si="60"/>
        <v>2.5062004653519807</v>
      </c>
      <c r="M691" s="11">
        <f t="shared" si="61"/>
        <v>0.29367661715086985</v>
      </c>
      <c r="N691">
        <f t="shared" si="62"/>
        <v>0.02772932403832206</v>
      </c>
      <c r="O691" t="str">
        <f t="shared" si="63"/>
        <v>accetto</v>
      </c>
      <c r="P691">
        <f t="shared" si="64"/>
        <v>0.0361817526696282</v>
      </c>
      <c r="Q691" t="str">
        <f t="shared" si="65"/>
        <v>accetto</v>
      </c>
    </row>
    <row r="692" spans="1:17" ht="12.75">
      <c r="A692" t="s">
        <v>730</v>
      </c>
      <c r="B692">
        <v>2.471025479679838</v>
      </c>
      <c r="C692">
        <v>2.1352553004248875</v>
      </c>
      <c r="D692">
        <v>2.4593273075049638</v>
      </c>
      <c r="E692">
        <v>2.0605178714049543</v>
      </c>
      <c r="F692">
        <v>3.187201696491684</v>
      </c>
      <c r="G692">
        <v>1.8964090437202685</v>
      </c>
      <c r="H692">
        <v>3.065750359755839</v>
      </c>
      <c r="I692">
        <v>3.287033280446394</v>
      </c>
      <c r="J692">
        <v>3.427853484718071</v>
      </c>
      <c r="K692">
        <v>3.732372534004753</v>
      </c>
      <c r="L692">
        <f t="shared" si="60"/>
        <v>2.7722746358151653</v>
      </c>
      <c r="M692" s="11">
        <f t="shared" si="61"/>
        <v>0.415895497201436</v>
      </c>
      <c r="N692">
        <f t="shared" si="62"/>
        <v>1.217649188463417</v>
      </c>
      <c r="O692" t="str">
        <f t="shared" si="63"/>
        <v>accetto</v>
      </c>
      <c r="P692">
        <f t="shared" si="64"/>
        <v>1.335103937167687</v>
      </c>
      <c r="Q692" t="str">
        <f t="shared" si="65"/>
        <v>accetto</v>
      </c>
    </row>
    <row r="693" spans="1:17" ht="12.75">
      <c r="A693" t="s">
        <v>731</v>
      </c>
      <c r="B693">
        <v>3.1235337995531154</v>
      </c>
      <c r="C693">
        <v>1.7883601208450273</v>
      </c>
      <c r="D693">
        <v>1.5361548602095354</v>
      </c>
      <c r="E693">
        <v>3.3365913424472637</v>
      </c>
      <c r="F693">
        <v>3.0686604328229805</v>
      </c>
      <c r="G693">
        <v>2.6049177807215074</v>
      </c>
      <c r="H693">
        <v>1.7783259959765019</v>
      </c>
      <c r="I693">
        <v>0.8961349340097513</v>
      </c>
      <c r="J693">
        <v>3.678499203433603</v>
      </c>
      <c r="K693">
        <v>3.0104654025808486</v>
      </c>
      <c r="L693">
        <f t="shared" si="60"/>
        <v>2.4821643872600134</v>
      </c>
      <c r="M693" s="11">
        <f t="shared" si="61"/>
        <v>0.8442157111121094</v>
      </c>
      <c r="N693">
        <f t="shared" si="62"/>
        <v>-0.07976328501394252</v>
      </c>
      <c r="O693" t="str">
        <f t="shared" si="63"/>
        <v>accetto</v>
      </c>
      <c r="P693">
        <f t="shared" si="64"/>
        <v>-0.06138486696063613</v>
      </c>
      <c r="Q693" t="str">
        <f t="shared" si="65"/>
        <v>accetto</v>
      </c>
    </row>
    <row r="694" spans="1:17" ht="12.75">
      <c r="A694" t="s">
        <v>732</v>
      </c>
      <c r="B694">
        <v>2.307259911995061</v>
      </c>
      <c r="C694">
        <v>3.438056425979994</v>
      </c>
      <c r="D694">
        <v>3.3359369779509507</v>
      </c>
      <c r="E694">
        <v>2.999506806986574</v>
      </c>
      <c r="F694">
        <v>1.7789626749458876</v>
      </c>
      <c r="G694">
        <v>1.5752093269907164</v>
      </c>
      <c r="H694">
        <v>3.0079419994433465</v>
      </c>
      <c r="I694">
        <v>1.884565367892037</v>
      </c>
      <c r="J694">
        <v>2.2707216133630936</v>
      </c>
      <c r="K694">
        <v>2.748751759559127</v>
      </c>
      <c r="L694">
        <f t="shared" si="60"/>
        <v>2.5346912865106788</v>
      </c>
      <c r="M694" s="11">
        <f t="shared" si="61"/>
        <v>0.4421894353606256</v>
      </c>
      <c r="N694">
        <f t="shared" si="62"/>
        <v>0.15514414972959842</v>
      </c>
      <c r="O694" t="str">
        <f t="shared" si="63"/>
        <v>accetto</v>
      </c>
      <c r="P694">
        <f t="shared" si="64"/>
        <v>0.16497427351953795</v>
      </c>
      <c r="Q694" t="str">
        <f t="shared" si="65"/>
        <v>accetto</v>
      </c>
    </row>
    <row r="695" spans="1:17" ht="12.75">
      <c r="A695" t="s">
        <v>733</v>
      </c>
      <c r="B695">
        <v>2.146762147353911</v>
      </c>
      <c r="C695">
        <v>2.9575390515879008</v>
      </c>
      <c r="D695">
        <v>1.5131893996067447</v>
      </c>
      <c r="E695">
        <v>2.9108347905230403</v>
      </c>
      <c r="F695">
        <v>2.705402925284943</v>
      </c>
      <c r="G695">
        <v>2.7712662392252696</v>
      </c>
      <c r="H695">
        <v>2.40540815534132</v>
      </c>
      <c r="I695">
        <v>2.7922903113039865</v>
      </c>
      <c r="J695">
        <v>3.000548645300114</v>
      </c>
      <c r="K695">
        <v>1.4214979813641548</v>
      </c>
      <c r="L695">
        <f t="shared" si="60"/>
        <v>2.4624739646891385</v>
      </c>
      <c r="M695" s="11">
        <f t="shared" si="61"/>
        <v>0.34294331612128715</v>
      </c>
      <c r="N695">
        <f t="shared" si="62"/>
        <v>-0.16782153176228762</v>
      </c>
      <c r="O695" t="str">
        <f t="shared" si="63"/>
        <v>accetto</v>
      </c>
      <c r="P695">
        <f t="shared" si="64"/>
        <v>-0.2026382897532191</v>
      </c>
      <c r="Q695" t="str">
        <f t="shared" si="65"/>
        <v>accetto</v>
      </c>
    </row>
    <row r="696" spans="1:17" ht="12.75">
      <c r="A696" t="s">
        <v>734</v>
      </c>
      <c r="B696">
        <v>2.258256532429641</v>
      </c>
      <c r="C696">
        <v>2.0307266012957825</v>
      </c>
      <c r="D696">
        <v>2.344843264490919</v>
      </c>
      <c r="E696">
        <v>2.2279186187608957</v>
      </c>
      <c r="F696">
        <v>1.7661069046448574</v>
      </c>
      <c r="G696">
        <v>3.2114598083353485</v>
      </c>
      <c r="H696">
        <v>1.9506376926051416</v>
      </c>
      <c r="I696">
        <v>1.2235487017915148</v>
      </c>
      <c r="J696">
        <v>2.1727566563868095</v>
      </c>
      <c r="K696">
        <v>1.2821874779820064</v>
      </c>
      <c r="L696">
        <f t="shared" si="60"/>
        <v>2.0468442258722916</v>
      </c>
      <c r="M696" s="11">
        <f t="shared" si="61"/>
        <v>0.32103492240846204</v>
      </c>
      <c r="N696">
        <f t="shared" si="62"/>
        <v>-2.0265742306921926</v>
      </c>
      <c r="O696" t="str">
        <f t="shared" si="63"/>
        <v>accetto</v>
      </c>
      <c r="P696">
        <f t="shared" si="64"/>
        <v>-2.529131316818073</v>
      </c>
      <c r="Q696" t="str">
        <f t="shared" si="65"/>
        <v>accetto</v>
      </c>
    </row>
    <row r="697" spans="1:17" ht="12.75">
      <c r="A697" t="s">
        <v>735</v>
      </c>
      <c r="B697">
        <v>2.067648354307039</v>
      </c>
      <c r="C697">
        <v>2.5542809015780676</v>
      </c>
      <c r="D697">
        <v>1.4771141402252397</v>
      </c>
      <c r="E697">
        <v>2.508898231707235</v>
      </c>
      <c r="F697">
        <v>2.3756795884639814</v>
      </c>
      <c r="G697">
        <v>2.11790499462154</v>
      </c>
      <c r="H697">
        <v>2.318687977940499</v>
      </c>
      <c r="I697">
        <v>2.761741779087288</v>
      </c>
      <c r="J697">
        <v>3.051560136059379</v>
      </c>
      <c r="K697">
        <v>2.667816357238735</v>
      </c>
      <c r="L697">
        <f t="shared" si="60"/>
        <v>2.3901332461229003</v>
      </c>
      <c r="M697" s="11">
        <f t="shared" si="61"/>
        <v>0.1900842073287505</v>
      </c>
      <c r="N697">
        <f t="shared" si="62"/>
        <v>-0.49133906027286683</v>
      </c>
      <c r="O697" t="str">
        <f t="shared" si="63"/>
        <v>accetto</v>
      </c>
      <c r="P697">
        <f t="shared" si="64"/>
        <v>-0.7968806383647503</v>
      </c>
      <c r="Q697" t="str">
        <f t="shared" si="65"/>
        <v>accetto</v>
      </c>
    </row>
    <row r="698" spans="1:17" ht="12.75">
      <c r="A698" t="s">
        <v>736</v>
      </c>
      <c r="B698">
        <v>2.386213731411999</v>
      </c>
      <c r="C698">
        <v>2.913976383215413</v>
      </c>
      <c r="D698">
        <v>0.6962048754212447</v>
      </c>
      <c r="E698">
        <v>2.525131133763807</v>
      </c>
      <c r="F698">
        <v>1.4259772430023077</v>
      </c>
      <c r="G698">
        <v>1.887325113980296</v>
      </c>
      <c r="H698">
        <v>3.604313241298769</v>
      </c>
      <c r="I698">
        <v>2.2832863763574096</v>
      </c>
      <c r="J698">
        <v>2.060583790187138</v>
      </c>
      <c r="K698">
        <v>2.9640947548648455</v>
      </c>
      <c r="L698">
        <f t="shared" si="60"/>
        <v>2.274710664350323</v>
      </c>
      <c r="M698" s="11">
        <f t="shared" si="61"/>
        <v>0.6816575348411718</v>
      </c>
      <c r="N698">
        <f t="shared" si="62"/>
        <v>-1.0075245382368891</v>
      </c>
      <c r="O698" t="str">
        <f t="shared" si="63"/>
        <v>accetto</v>
      </c>
      <c r="P698">
        <f t="shared" si="64"/>
        <v>-0.862894129790803</v>
      </c>
      <c r="Q698" t="str">
        <f t="shared" si="65"/>
        <v>accetto</v>
      </c>
    </row>
    <row r="699" spans="1:17" ht="12.75">
      <c r="A699" t="s">
        <v>737</v>
      </c>
      <c r="B699">
        <v>1.7350913137397583</v>
      </c>
      <c r="C699">
        <v>1.992898063085704</v>
      </c>
      <c r="D699">
        <v>2.1406823455288304</v>
      </c>
      <c r="E699">
        <v>3.357994045579744</v>
      </c>
      <c r="F699">
        <v>2.810118930221961</v>
      </c>
      <c r="G699">
        <v>2.605027109433422</v>
      </c>
      <c r="H699">
        <v>1.9775277324106355</v>
      </c>
      <c r="I699">
        <v>2.6056292212365406</v>
      </c>
      <c r="J699">
        <v>3.7549778529682953</v>
      </c>
      <c r="K699">
        <v>3.1728571263784033</v>
      </c>
      <c r="L699">
        <f t="shared" si="60"/>
        <v>2.6152803740583295</v>
      </c>
      <c r="M699" s="11">
        <f t="shared" si="61"/>
        <v>0.44373892852326136</v>
      </c>
      <c r="N699">
        <f t="shared" si="62"/>
        <v>0.515549505732056</v>
      </c>
      <c r="O699" t="str">
        <f t="shared" si="63"/>
        <v>accetto</v>
      </c>
      <c r="P699">
        <f t="shared" si="64"/>
        <v>0.5472573609538862</v>
      </c>
      <c r="Q699" t="str">
        <f t="shared" si="65"/>
        <v>accetto</v>
      </c>
    </row>
    <row r="700" spans="1:17" ht="12.75">
      <c r="A700" t="s">
        <v>738</v>
      </c>
      <c r="B700">
        <v>2.996871663474394</v>
      </c>
      <c r="C700">
        <v>2.6864593142829563</v>
      </c>
      <c r="D700">
        <v>4.003771414681978</v>
      </c>
      <c r="E700">
        <v>1.7785076745713013</v>
      </c>
      <c r="F700">
        <v>1.4018702620251133</v>
      </c>
      <c r="G700">
        <v>2.6016917798324357</v>
      </c>
      <c r="H700">
        <v>2.5126314856640874</v>
      </c>
      <c r="I700">
        <v>2.6190501245116593</v>
      </c>
      <c r="J700">
        <v>2.434536218190715</v>
      </c>
      <c r="K700">
        <v>2.7446125423705325</v>
      </c>
      <c r="L700">
        <f t="shared" si="60"/>
        <v>2.5780002479605173</v>
      </c>
      <c r="M700" s="11">
        <f t="shared" si="61"/>
        <v>0.4774856901105756</v>
      </c>
      <c r="N700">
        <f t="shared" si="62"/>
        <v>0.348827713403112</v>
      </c>
      <c r="O700" t="str">
        <f t="shared" si="63"/>
        <v>accetto</v>
      </c>
      <c r="P700">
        <f t="shared" si="64"/>
        <v>0.35695691781039735</v>
      </c>
      <c r="Q700" t="str">
        <f t="shared" si="65"/>
        <v>accetto</v>
      </c>
    </row>
    <row r="701" spans="1:17" ht="12.75">
      <c r="A701" t="s">
        <v>739</v>
      </c>
      <c r="B701">
        <v>3.0308246596246136</v>
      </c>
      <c r="C701">
        <v>1.8550329495860751</v>
      </c>
      <c r="D701">
        <v>2.739794040170409</v>
      </c>
      <c r="E701">
        <v>2.1996772439206325</v>
      </c>
      <c r="F701">
        <v>2.155802667164153</v>
      </c>
      <c r="G701">
        <v>3.1983902039360146</v>
      </c>
      <c r="H701">
        <v>1.999243951702283</v>
      </c>
      <c r="I701">
        <v>2.5951923486866235</v>
      </c>
      <c r="J701">
        <v>1.9507840001460863</v>
      </c>
      <c r="K701">
        <v>2.3607634542759115</v>
      </c>
      <c r="L701">
        <f t="shared" si="60"/>
        <v>2.40855055192128</v>
      </c>
      <c r="M701" s="11">
        <f t="shared" si="61"/>
        <v>0.2165429059519539</v>
      </c>
      <c r="N701">
        <f t="shared" si="62"/>
        <v>-0.40897436481771005</v>
      </c>
      <c r="O701" t="str">
        <f t="shared" si="63"/>
        <v>accetto</v>
      </c>
      <c r="P701">
        <f t="shared" si="64"/>
        <v>-0.6214541727578475</v>
      </c>
      <c r="Q701" t="str">
        <f t="shared" si="65"/>
        <v>accetto</v>
      </c>
    </row>
    <row r="702" spans="1:17" ht="12.75">
      <c r="A702" t="s">
        <v>740</v>
      </c>
      <c r="B702">
        <v>2.7785004236261557</v>
      </c>
      <c r="C702">
        <v>2.725803180595676</v>
      </c>
      <c r="D702">
        <v>2.7625529016631845</v>
      </c>
      <c r="E702">
        <v>2.4632277700800387</v>
      </c>
      <c r="F702">
        <v>2.8598715330190316</v>
      </c>
      <c r="G702">
        <v>1.9010667684028704</v>
      </c>
      <c r="H702">
        <v>3.1436551058709483</v>
      </c>
      <c r="I702">
        <v>2.1654541415409767</v>
      </c>
      <c r="J702">
        <v>3.8761333590719005</v>
      </c>
      <c r="K702">
        <v>2.2102411307093917</v>
      </c>
      <c r="L702">
        <f t="shared" si="60"/>
        <v>2.6886506314580174</v>
      </c>
      <c r="M702" s="11">
        <f t="shared" si="61"/>
        <v>0.3150099738994214</v>
      </c>
      <c r="N702">
        <f t="shared" si="62"/>
        <v>0.8436712718767744</v>
      </c>
      <c r="O702" t="str">
        <f t="shared" si="63"/>
        <v>accetto</v>
      </c>
      <c r="P702">
        <f t="shared" si="64"/>
        <v>1.0629090648229556</v>
      </c>
      <c r="Q702" t="str">
        <f t="shared" si="65"/>
        <v>accetto</v>
      </c>
    </row>
    <row r="703" spans="1:17" ht="12.75">
      <c r="A703" t="s">
        <v>741</v>
      </c>
      <c r="B703">
        <v>2.2087105287425857</v>
      </c>
      <c r="C703">
        <v>1.9743234364864293</v>
      </c>
      <c r="D703">
        <v>3.2332451619595304</v>
      </c>
      <c r="E703">
        <v>3.072705595163825</v>
      </c>
      <c r="F703">
        <v>1.3743097799715542</v>
      </c>
      <c r="G703">
        <v>4.122862537460605</v>
      </c>
      <c r="H703">
        <v>2.565627774877157</v>
      </c>
      <c r="I703">
        <v>2.992105413967465</v>
      </c>
      <c r="J703">
        <v>2.096761947179857</v>
      </c>
      <c r="K703">
        <v>2.150923069507371</v>
      </c>
      <c r="L703">
        <f t="shared" si="60"/>
        <v>2.579157524531638</v>
      </c>
      <c r="M703" s="11">
        <f t="shared" si="61"/>
        <v>0.6217731217509576</v>
      </c>
      <c r="N703">
        <f t="shared" si="62"/>
        <v>0.3540032115666998</v>
      </c>
      <c r="O703" t="str">
        <f t="shared" si="63"/>
        <v>accetto</v>
      </c>
      <c r="P703">
        <f t="shared" si="64"/>
        <v>0.3174506583359575</v>
      </c>
      <c r="Q703" t="str">
        <f t="shared" si="65"/>
        <v>accetto</v>
      </c>
    </row>
    <row r="704" spans="1:17" ht="12.75">
      <c r="A704" t="s">
        <v>742</v>
      </c>
      <c r="B704">
        <v>2.313428945342366</v>
      </c>
      <c r="C704">
        <v>1.828163810857859</v>
      </c>
      <c r="D704">
        <v>2.829232161504933</v>
      </c>
      <c r="E704">
        <v>2.2808473814166064</v>
      </c>
      <c r="F704">
        <v>3.586007113153755</v>
      </c>
      <c r="G704">
        <v>3.1127536670032896</v>
      </c>
      <c r="H704">
        <v>2.510521280746616</v>
      </c>
      <c r="I704">
        <v>1.744443741933992</v>
      </c>
      <c r="J704">
        <v>2.624155614580559</v>
      </c>
      <c r="K704">
        <v>1.8003750247294192</v>
      </c>
      <c r="L704">
        <f t="shared" si="60"/>
        <v>2.4629928741269396</v>
      </c>
      <c r="M704" s="11">
        <f t="shared" si="61"/>
        <v>0.36218258017516153</v>
      </c>
      <c r="N704">
        <f t="shared" si="62"/>
        <v>-0.16550089820810876</v>
      </c>
      <c r="O704" t="str">
        <f t="shared" si="63"/>
        <v>accetto</v>
      </c>
      <c r="P704">
        <f t="shared" si="64"/>
        <v>-0.1944561030549516</v>
      </c>
      <c r="Q704" t="str">
        <f t="shared" si="65"/>
        <v>accetto</v>
      </c>
    </row>
    <row r="705" spans="1:17" ht="12.75">
      <c r="A705" t="s">
        <v>743</v>
      </c>
      <c r="B705">
        <v>2.7086208872981388</v>
      </c>
      <c r="C705">
        <v>2.538560075914802</v>
      </c>
      <c r="D705">
        <v>2.713597755353021</v>
      </c>
      <c r="E705">
        <v>2.5210184448656037</v>
      </c>
      <c r="F705">
        <v>3.4104766506243323</v>
      </c>
      <c r="G705">
        <v>1.8133192226650863</v>
      </c>
      <c r="H705">
        <v>2.791996088446922</v>
      </c>
      <c r="I705">
        <v>1.3696761719165806</v>
      </c>
      <c r="J705">
        <v>2.5094392480536953</v>
      </c>
      <c r="K705">
        <v>3.6176931463069195</v>
      </c>
      <c r="L705">
        <f t="shared" si="60"/>
        <v>2.59943976914451</v>
      </c>
      <c r="M705" s="11">
        <f t="shared" si="61"/>
        <v>0.43387906836811396</v>
      </c>
      <c r="N705">
        <f t="shared" si="62"/>
        <v>0.44470816694802157</v>
      </c>
      <c r="O705" t="str">
        <f t="shared" si="63"/>
        <v>accetto</v>
      </c>
      <c r="P705">
        <f t="shared" si="64"/>
        <v>0.4773926825873374</v>
      </c>
      <c r="Q705" t="str">
        <f t="shared" si="65"/>
        <v>accetto</v>
      </c>
    </row>
    <row r="706" spans="1:17" ht="12.75">
      <c r="A706" t="s">
        <v>744</v>
      </c>
      <c r="B706">
        <v>2.8409729397219508</v>
      </c>
      <c r="C706">
        <v>2.551135289447757</v>
      </c>
      <c r="D706">
        <v>2.642657891296949</v>
      </c>
      <c r="E706">
        <v>3.1028127930949267</v>
      </c>
      <c r="F706">
        <v>1.7255057581451183</v>
      </c>
      <c r="G706">
        <v>1.977100064214028</v>
      </c>
      <c r="H706">
        <v>3.2611320223736584</v>
      </c>
      <c r="I706">
        <v>1.832398690669379</v>
      </c>
      <c r="J706">
        <v>2.220564655109456</v>
      </c>
      <c r="K706">
        <v>3.168276574904212</v>
      </c>
      <c r="L706">
        <f t="shared" si="60"/>
        <v>2.5322556678977435</v>
      </c>
      <c r="M706" s="11">
        <f t="shared" si="61"/>
        <v>0.32390716106179696</v>
      </c>
      <c r="N706">
        <f t="shared" si="62"/>
        <v>0.1442517321580243</v>
      </c>
      <c r="O706" t="str">
        <f t="shared" si="63"/>
        <v>accetto</v>
      </c>
      <c r="P706">
        <f t="shared" si="64"/>
        <v>0.17922383421982702</v>
      </c>
      <c r="Q706" t="str">
        <f t="shared" si="65"/>
        <v>accetto</v>
      </c>
    </row>
    <row r="707" spans="1:17" ht="12.75">
      <c r="A707" t="s">
        <v>745</v>
      </c>
      <c r="B707">
        <v>3.203163688431232</v>
      </c>
      <c r="C707">
        <v>2.5730733817135842</v>
      </c>
      <c r="D707">
        <v>2.3256673299761133</v>
      </c>
      <c r="E707">
        <v>3.3511449233333224</v>
      </c>
      <c r="F707">
        <v>3.2244120451468916</v>
      </c>
      <c r="G707">
        <v>2.3069801591145733</v>
      </c>
      <c r="H707">
        <v>3.9836292072868673</v>
      </c>
      <c r="I707">
        <v>2.485366834242768</v>
      </c>
      <c r="J707">
        <v>3.0073125554622493</v>
      </c>
      <c r="K707">
        <v>1.7276698235309595</v>
      </c>
      <c r="L707">
        <f t="shared" si="60"/>
        <v>2.818841994823856</v>
      </c>
      <c r="M707" s="11">
        <f t="shared" si="61"/>
        <v>0.4283639367069867</v>
      </c>
      <c r="N707">
        <f t="shared" si="62"/>
        <v>1.4259047490155567</v>
      </c>
      <c r="O707" t="str">
        <f t="shared" si="63"/>
        <v>accetto</v>
      </c>
      <c r="P707">
        <f t="shared" si="64"/>
        <v>1.5405261227248392</v>
      </c>
      <c r="Q707" t="str">
        <f t="shared" si="65"/>
        <v>accetto</v>
      </c>
    </row>
    <row r="708" spans="1:17" ht="12.75">
      <c r="A708" t="s">
        <v>746</v>
      </c>
      <c r="B708">
        <v>1.837786345281529</v>
      </c>
      <c r="C708">
        <v>3.43962400677583</v>
      </c>
      <c r="D708">
        <v>2.8858563954008787</v>
      </c>
      <c r="E708">
        <v>1.9189950693817082</v>
      </c>
      <c r="F708">
        <v>3.185901006374934</v>
      </c>
      <c r="G708">
        <v>2.7599466981041587</v>
      </c>
      <c r="H708">
        <v>2.3931126946888526</v>
      </c>
      <c r="I708">
        <v>3.674183934863322</v>
      </c>
      <c r="J708">
        <v>2.4749227267045626</v>
      </c>
      <c r="K708">
        <v>3.2529757789097857</v>
      </c>
      <c r="L708">
        <f t="shared" si="60"/>
        <v>2.782330465648556</v>
      </c>
      <c r="M708" s="11">
        <f t="shared" si="61"/>
        <v>0.38961487179291193</v>
      </c>
      <c r="N708">
        <f t="shared" si="62"/>
        <v>1.2626202266186815</v>
      </c>
      <c r="O708" t="str">
        <f t="shared" si="63"/>
        <v>accetto</v>
      </c>
      <c r="P708">
        <f t="shared" si="64"/>
        <v>1.4303422972770763</v>
      </c>
      <c r="Q708" t="str">
        <f t="shared" si="65"/>
        <v>accetto</v>
      </c>
    </row>
    <row r="709" spans="1:17" ht="12.75">
      <c r="A709" t="s">
        <v>747</v>
      </c>
      <c r="B709">
        <v>3.047389567254868</v>
      </c>
      <c r="C709">
        <v>2.554497951226722</v>
      </c>
      <c r="D709">
        <v>2.173658618260106</v>
      </c>
      <c r="E709">
        <v>2.4913718745222013</v>
      </c>
      <c r="F709">
        <v>3.1319561298084864</v>
      </c>
      <c r="G709">
        <v>2.327061271053026</v>
      </c>
      <c r="H709">
        <v>2.1616983787316713</v>
      </c>
      <c r="I709">
        <v>1.4961437671991007</v>
      </c>
      <c r="J709">
        <v>1.8282490229421455</v>
      </c>
      <c r="K709">
        <v>2.7185288018154097</v>
      </c>
      <c r="L709">
        <f t="shared" si="60"/>
        <v>2.3930555382813736</v>
      </c>
      <c r="M709" s="11">
        <f t="shared" si="61"/>
        <v>0.26058480194989403</v>
      </c>
      <c r="N709">
        <f t="shared" si="62"/>
        <v>-0.47827017243994513</v>
      </c>
      <c r="O709" t="str">
        <f t="shared" si="63"/>
        <v>accetto</v>
      </c>
      <c r="P709">
        <f t="shared" si="64"/>
        <v>-0.6624967582039323</v>
      </c>
      <c r="Q709" t="str">
        <f t="shared" si="65"/>
        <v>accetto</v>
      </c>
    </row>
    <row r="710" spans="1:17" ht="12.75">
      <c r="A710" t="s">
        <v>748</v>
      </c>
      <c r="B710">
        <v>4.066513233119622</v>
      </c>
      <c r="C710">
        <v>2.5444662380209593</v>
      </c>
      <c r="D710">
        <v>1.7937252666047243</v>
      </c>
      <c r="E710">
        <v>2.5962840280305954</v>
      </c>
      <c r="F710">
        <v>3.2171352547038623</v>
      </c>
      <c r="G710">
        <v>3.6260728705201473</v>
      </c>
      <c r="H710">
        <v>1.1859139004900499</v>
      </c>
      <c r="I710">
        <v>1.931714178792845</v>
      </c>
      <c r="J710">
        <v>1.3578751021304925</v>
      </c>
      <c r="K710">
        <v>3.041061364165216</v>
      </c>
      <c r="L710">
        <f aca="true" t="shared" si="66" ref="L710:L773">AVERAGE(B710:K710)</f>
        <v>2.5360761436578514</v>
      </c>
      <c r="M710" s="11">
        <f aca="true" t="shared" si="67" ref="M710:M773">VAR(B710:K710)</f>
        <v>0.9311457227148389</v>
      </c>
      <c r="N710">
        <f aca="true" t="shared" si="68" ref="N710:N773">(L710-$C$1)/($C$2/10)^0.5</f>
        <v>0.16133741917000724</v>
      </c>
      <c r="O710" t="str">
        <f aca="true" t="shared" si="69" ref="O710:O773">IF(N710&lt;$G$1,"accetto","rifiuto")</f>
        <v>accetto</v>
      </c>
      <c r="P710">
        <f aca="true" t="shared" si="70" ref="P710:P773">(L710-$C$1)/(M710/10)^0.5</f>
        <v>0.1182255331882702</v>
      </c>
      <c r="Q710" t="str">
        <f aca="true" t="shared" si="71" ref="Q710:Q773">IF(P710&lt;$G$2,"accetto","rifiuto")</f>
        <v>accetto</v>
      </c>
    </row>
    <row r="711" spans="1:17" ht="12.75">
      <c r="A711" t="s">
        <v>749</v>
      </c>
      <c r="B711">
        <v>1.8306237068759401</v>
      </c>
      <c r="C711">
        <v>3.1309890530405937</v>
      </c>
      <c r="D711">
        <v>2.1880932237831985</v>
      </c>
      <c r="E711">
        <v>1.9468256576647036</v>
      </c>
      <c r="F711">
        <v>2.452823053033626</v>
      </c>
      <c r="G711">
        <v>3.049582572593863</v>
      </c>
      <c r="H711">
        <v>2.7260306807829693</v>
      </c>
      <c r="I711">
        <v>2.1101193433355547</v>
      </c>
      <c r="J711">
        <v>2.8692006484732246</v>
      </c>
      <c r="K711">
        <v>3.030752309741729</v>
      </c>
      <c r="L711">
        <f t="shared" si="66"/>
        <v>2.5335040249325402</v>
      </c>
      <c r="M711" s="11">
        <f t="shared" si="67"/>
        <v>0.2404049885226998</v>
      </c>
      <c r="N711">
        <f t="shared" si="68"/>
        <v>0.14983455453801553</v>
      </c>
      <c r="O711" t="str">
        <f t="shared" si="69"/>
        <v>accetto</v>
      </c>
      <c r="P711">
        <f t="shared" si="70"/>
        <v>0.21608531102462672</v>
      </c>
      <c r="Q711" t="str">
        <f t="shared" si="71"/>
        <v>accetto</v>
      </c>
    </row>
    <row r="712" spans="1:17" ht="12.75">
      <c r="A712" t="s">
        <v>750</v>
      </c>
      <c r="B712">
        <v>2.6999919579327525</v>
      </c>
      <c r="C712">
        <v>2.560468424339888</v>
      </c>
      <c r="D712">
        <v>1.6004433583657374</v>
      </c>
      <c r="E712">
        <v>3.733359707962336</v>
      </c>
      <c r="F712">
        <v>2.5014333315687054</v>
      </c>
      <c r="G712">
        <v>2.7600624579167743</v>
      </c>
      <c r="H712">
        <v>1.518176718200266</v>
      </c>
      <c r="I712">
        <v>1.801873471192721</v>
      </c>
      <c r="J712">
        <v>2.0057554411619094</v>
      </c>
      <c r="K712">
        <v>1.1004831587797526</v>
      </c>
      <c r="L712">
        <f t="shared" si="66"/>
        <v>2.228204802742084</v>
      </c>
      <c r="M712" s="11">
        <f t="shared" si="67"/>
        <v>0.5952469397726929</v>
      </c>
      <c r="N712">
        <f t="shared" si="68"/>
        <v>-1.2155050740533284</v>
      </c>
      <c r="O712" t="str">
        <f t="shared" si="69"/>
        <v>accetto</v>
      </c>
      <c r="P712">
        <f t="shared" si="70"/>
        <v>-1.114020525407014</v>
      </c>
      <c r="Q712" t="str">
        <f t="shared" si="71"/>
        <v>accetto</v>
      </c>
    </row>
    <row r="713" spans="1:17" ht="12.75">
      <c r="A713" t="s">
        <v>751</v>
      </c>
      <c r="B713">
        <v>1.8402140857961058</v>
      </c>
      <c r="C713">
        <v>1.209216993879636</v>
      </c>
      <c r="D713">
        <v>2.70179427390417</v>
      </c>
      <c r="E713">
        <v>2.7445554663518124</v>
      </c>
      <c r="F713">
        <v>1.7101466818962763</v>
      </c>
      <c r="G713">
        <v>3.528619186049582</v>
      </c>
      <c r="H713">
        <v>2.0007022037862043</v>
      </c>
      <c r="I713">
        <v>1.2916122560591248</v>
      </c>
      <c r="J713">
        <v>2.307541272650724</v>
      </c>
      <c r="K713">
        <v>2.683156944073062</v>
      </c>
      <c r="L713">
        <f t="shared" si="66"/>
        <v>2.2017559364446697</v>
      </c>
      <c r="M713" s="11">
        <f t="shared" si="67"/>
        <v>0.5304981181164921</v>
      </c>
      <c r="N713">
        <f t="shared" si="68"/>
        <v>-1.3337879999909723</v>
      </c>
      <c r="O713" t="str">
        <f t="shared" si="69"/>
        <v>accetto</v>
      </c>
      <c r="P713">
        <f t="shared" si="70"/>
        <v>-1.2948810766001997</v>
      </c>
      <c r="Q713" t="str">
        <f t="shared" si="71"/>
        <v>accetto</v>
      </c>
    </row>
    <row r="714" spans="1:17" ht="12.75">
      <c r="A714" t="s">
        <v>752</v>
      </c>
      <c r="B714">
        <v>1.5716352427762104</v>
      </c>
      <c r="C714">
        <v>1.528149747612133</v>
      </c>
      <c r="D714">
        <v>2.9202209819959535</v>
      </c>
      <c r="E714">
        <v>2.4021323134218164</v>
      </c>
      <c r="F714">
        <v>2.440943202263952</v>
      </c>
      <c r="G714">
        <v>1.2829013301598025</v>
      </c>
      <c r="H714">
        <v>2.1313572495125754</v>
      </c>
      <c r="I714">
        <v>2.2051147395632142</v>
      </c>
      <c r="J714">
        <v>3.8930535850158776</v>
      </c>
      <c r="K714">
        <v>2.9897652971999378</v>
      </c>
      <c r="L714">
        <f t="shared" si="66"/>
        <v>2.3365273689521473</v>
      </c>
      <c r="M714" s="11">
        <f t="shared" si="67"/>
        <v>0.6237138656836265</v>
      </c>
      <c r="N714">
        <f t="shared" si="68"/>
        <v>-0.7310718309674826</v>
      </c>
      <c r="O714" t="str">
        <f t="shared" si="69"/>
        <v>accetto</v>
      </c>
      <c r="P714">
        <f t="shared" si="70"/>
        <v>-0.6545643571714471</v>
      </c>
      <c r="Q714" t="str">
        <f t="shared" si="71"/>
        <v>accetto</v>
      </c>
    </row>
    <row r="715" spans="1:17" ht="12.75">
      <c r="A715" t="s">
        <v>753</v>
      </c>
      <c r="B715">
        <v>1.086405479345558</v>
      </c>
      <c r="C715">
        <v>3.231949295168306</v>
      </c>
      <c r="D715">
        <v>2.7394507801705004</v>
      </c>
      <c r="E715">
        <v>2.5884276346369006</v>
      </c>
      <c r="F715">
        <v>2.1930934045781214</v>
      </c>
      <c r="G715">
        <v>3.3618462748995626</v>
      </c>
      <c r="H715">
        <v>2.4869360228137793</v>
      </c>
      <c r="I715">
        <v>2.336743293158179</v>
      </c>
      <c r="J715">
        <v>2.1894043644385874</v>
      </c>
      <c r="K715">
        <v>2.484934342720635</v>
      </c>
      <c r="L715">
        <f t="shared" si="66"/>
        <v>2.469919089193013</v>
      </c>
      <c r="M715" s="11">
        <f t="shared" si="67"/>
        <v>0.3945108280914569</v>
      </c>
      <c r="N715">
        <f t="shared" si="68"/>
        <v>-0.1345259227790622</v>
      </c>
      <c r="O715" t="str">
        <f t="shared" si="69"/>
        <v>accetto</v>
      </c>
      <c r="P715">
        <f t="shared" si="70"/>
        <v>-0.1514472940449492</v>
      </c>
      <c r="Q715" t="str">
        <f t="shared" si="71"/>
        <v>accetto</v>
      </c>
    </row>
    <row r="716" spans="1:17" ht="12.75">
      <c r="A716" t="s">
        <v>754</v>
      </c>
      <c r="B716">
        <v>3.518136491907171</v>
      </c>
      <c r="C716">
        <v>2.104376370409682</v>
      </c>
      <c r="D716">
        <v>2.432960598519003</v>
      </c>
      <c r="E716">
        <v>3.368134283609834</v>
      </c>
      <c r="F716">
        <v>1.2117862186096318</v>
      </c>
      <c r="G716">
        <v>3.8976003732113895</v>
      </c>
      <c r="H716">
        <v>2.6000526530413026</v>
      </c>
      <c r="I716">
        <v>2.5331442852370856</v>
      </c>
      <c r="J716">
        <v>2.050963667426231</v>
      </c>
      <c r="K716">
        <v>2.342015991845301</v>
      </c>
      <c r="L716">
        <f t="shared" si="66"/>
        <v>2.605917093381663</v>
      </c>
      <c r="M716" s="11">
        <f t="shared" si="67"/>
        <v>0.6321744758957585</v>
      </c>
      <c r="N716">
        <f t="shared" si="68"/>
        <v>0.4736756415611836</v>
      </c>
      <c r="O716" t="str">
        <f t="shared" si="69"/>
        <v>accetto</v>
      </c>
      <c r="P716">
        <f t="shared" si="70"/>
        <v>0.42125743165034263</v>
      </c>
      <c r="Q716" t="str">
        <f t="shared" si="71"/>
        <v>accetto</v>
      </c>
    </row>
    <row r="717" spans="1:17" ht="12.75">
      <c r="A717" t="s">
        <v>755</v>
      </c>
      <c r="B717">
        <v>2.495483759532817</v>
      </c>
      <c r="C717">
        <v>1.6572782108096362</v>
      </c>
      <c r="D717">
        <v>2.8837228777433666</v>
      </c>
      <c r="E717">
        <v>3.271545582183535</v>
      </c>
      <c r="F717">
        <v>2.1649702012132366</v>
      </c>
      <c r="G717">
        <v>2.650948383987952</v>
      </c>
      <c r="H717">
        <v>1.8367782702466684</v>
      </c>
      <c r="I717">
        <v>3.2976751443311514</v>
      </c>
      <c r="J717">
        <v>4.0100610311674245</v>
      </c>
      <c r="K717">
        <v>2.969475174488707</v>
      </c>
      <c r="L717">
        <f t="shared" si="66"/>
        <v>2.7237938635704495</v>
      </c>
      <c r="M717" s="11">
        <f t="shared" si="67"/>
        <v>0.5181955161880976</v>
      </c>
      <c r="N717">
        <f t="shared" si="68"/>
        <v>1.0008365837816777</v>
      </c>
      <c r="O717" t="str">
        <f t="shared" si="69"/>
        <v>accetto</v>
      </c>
      <c r="P717">
        <f t="shared" si="70"/>
        <v>0.983108268052196</v>
      </c>
      <c r="Q717" t="str">
        <f t="shared" si="71"/>
        <v>accetto</v>
      </c>
    </row>
    <row r="718" spans="1:17" ht="12.75">
      <c r="A718" t="s">
        <v>756</v>
      </c>
      <c r="B718">
        <v>2.5417024724947623</v>
      </c>
      <c r="C718">
        <v>2.268554332426902</v>
      </c>
      <c r="D718">
        <v>2.793705153458177</v>
      </c>
      <c r="E718">
        <v>2.829171066048275</v>
      </c>
      <c r="F718">
        <v>2.1327198389735713</v>
      </c>
      <c r="G718">
        <v>3.394357096717613</v>
      </c>
      <c r="H718">
        <v>2.9587400596437874</v>
      </c>
      <c r="I718">
        <v>2.9965259918117226</v>
      </c>
      <c r="J718">
        <v>1.9675249591580268</v>
      </c>
      <c r="K718">
        <v>2.038250989115795</v>
      </c>
      <c r="L718">
        <f t="shared" si="66"/>
        <v>2.5921251959848632</v>
      </c>
      <c r="M718" s="11">
        <f t="shared" si="67"/>
        <v>0.22817151532898253</v>
      </c>
      <c r="N718">
        <f t="shared" si="68"/>
        <v>0.4119964013252898</v>
      </c>
      <c r="O718" t="str">
        <f t="shared" si="69"/>
        <v>accetto</v>
      </c>
      <c r="P718">
        <f t="shared" si="70"/>
        <v>0.6098846620562471</v>
      </c>
      <c r="Q718" t="str">
        <f t="shared" si="71"/>
        <v>accetto</v>
      </c>
    </row>
    <row r="719" spans="1:17" ht="12.75">
      <c r="A719" t="s">
        <v>757</v>
      </c>
      <c r="B719">
        <v>2.337687057186031</v>
      </c>
      <c r="C719">
        <v>1.5394315060166264</v>
      </c>
      <c r="D719">
        <v>2.554497951226722</v>
      </c>
      <c r="E719">
        <v>2.7180183331972785</v>
      </c>
      <c r="F719">
        <v>1.1471858120694378</v>
      </c>
      <c r="G719">
        <v>2.412880290468138</v>
      </c>
      <c r="H719">
        <v>2.911026115768891</v>
      </c>
      <c r="I719">
        <v>2.3133726732112336</v>
      </c>
      <c r="J719">
        <v>1.720360877584426</v>
      </c>
      <c r="K719">
        <v>2.444687710647031</v>
      </c>
      <c r="L719">
        <f t="shared" si="66"/>
        <v>2.2099148327375815</v>
      </c>
      <c r="M719" s="11">
        <f t="shared" si="67"/>
        <v>0.31226780100419027</v>
      </c>
      <c r="N719">
        <f t="shared" si="68"/>
        <v>-1.2973003065263287</v>
      </c>
      <c r="O719" t="str">
        <f t="shared" si="69"/>
        <v>accetto</v>
      </c>
      <c r="P719">
        <f t="shared" si="70"/>
        <v>-1.641579501454334</v>
      </c>
      <c r="Q719" t="str">
        <f t="shared" si="71"/>
        <v>accetto</v>
      </c>
    </row>
    <row r="720" spans="1:17" ht="12.75">
      <c r="A720" t="s">
        <v>758</v>
      </c>
      <c r="B720">
        <v>2.9615488428748904</v>
      </c>
      <c r="C720">
        <v>3.112832447986875</v>
      </c>
      <c r="D720">
        <v>2.166300635170728</v>
      </c>
      <c r="E720">
        <v>1.5320293091099302</v>
      </c>
      <c r="F720">
        <v>1.7496883045555478</v>
      </c>
      <c r="G720">
        <v>2.6660365501197703</v>
      </c>
      <c r="H720">
        <v>2.99680252914186</v>
      </c>
      <c r="I720">
        <v>1.4442994488990735</v>
      </c>
      <c r="J720">
        <v>1.8951614101843006</v>
      </c>
      <c r="K720">
        <v>2.9059777017187116</v>
      </c>
      <c r="L720">
        <f t="shared" si="66"/>
        <v>2.3430677179761688</v>
      </c>
      <c r="M720" s="11">
        <f t="shared" si="67"/>
        <v>0.4303484281820368</v>
      </c>
      <c r="N720">
        <f t="shared" si="68"/>
        <v>-0.7018225009389099</v>
      </c>
      <c r="O720" t="str">
        <f t="shared" si="69"/>
        <v>accetto</v>
      </c>
      <c r="P720">
        <f t="shared" si="70"/>
        <v>-0.7564882373003465</v>
      </c>
      <c r="Q720" t="str">
        <f t="shared" si="71"/>
        <v>accetto</v>
      </c>
    </row>
    <row r="721" spans="1:17" ht="12.75">
      <c r="A721" t="s">
        <v>759</v>
      </c>
      <c r="B721">
        <v>2.9132062589064844</v>
      </c>
      <c r="C721">
        <v>2.787701720953919</v>
      </c>
      <c r="D721">
        <v>2.6144985129906217</v>
      </c>
      <c r="E721">
        <v>2.5057067979844305</v>
      </c>
      <c r="F721">
        <v>3.023468284310411</v>
      </c>
      <c r="G721">
        <v>1.2833772316116665</v>
      </c>
      <c r="H721">
        <v>2.5484237766147544</v>
      </c>
      <c r="I721">
        <v>1.595684343847097</v>
      </c>
      <c r="J721">
        <v>0.7449011699281982</v>
      </c>
      <c r="K721">
        <v>3.074810172868183</v>
      </c>
      <c r="L721">
        <f t="shared" si="66"/>
        <v>2.3091778270015766</v>
      </c>
      <c r="M721" s="11">
        <f t="shared" si="67"/>
        <v>0.6541803848975631</v>
      </c>
      <c r="N721">
        <f t="shared" si="68"/>
        <v>-0.8533827008773992</v>
      </c>
      <c r="O721" t="str">
        <f t="shared" si="69"/>
        <v>accetto</v>
      </c>
      <c r="P721">
        <f t="shared" si="70"/>
        <v>-0.7460708607383083</v>
      </c>
      <c r="Q721" t="str">
        <f t="shared" si="71"/>
        <v>accetto</v>
      </c>
    </row>
    <row r="722" spans="1:17" ht="12.75">
      <c r="A722" t="s">
        <v>760</v>
      </c>
      <c r="B722">
        <v>2.096761947179857</v>
      </c>
      <c r="C722">
        <v>2.841216517660996</v>
      </c>
      <c r="D722">
        <v>1.4946613984875512</v>
      </c>
      <c r="E722">
        <v>3.515853451158364</v>
      </c>
      <c r="F722">
        <v>2.2873074220706258</v>
      </c>
      <c r="G722">
        <v>2.141112425388201</v>
      </c>
      <c r="H722">
        <v>2.077195323297474</v>
      </c>
      <c r="I722">
        <v>2.996110381928929</v>
      </c>
      <c r="J722">
        <v>3.073306903079356</v>
      </c>
      <c r="K722">
        <v>3.035064362761659</v>
      </c>
      <c r="L722">
        <f t="shared" si="66"/>
        <v>2.5558590133013013</v>
      </c>
      <c r="M722" s="11">
        <f t="shared" si="67"/>
        <v>0.3893770767167158</v>
      </c>
      <c r="N722">
        <f t="shared" si="68"/>
        <v>0.2498091017955492</v>
      </c>
      <c r="O722" t="str">
        <f t="shared" si="69"/>
        <v>accetto</v>
      </c>
      <c r="P722">
        <f t="shared" si="70"/>
        <v>0.283079271881748</v>
      </c>
      <c r="Q722" t="str">
        <f t="shared" si="71"/>
        <v>accetto</v>
      </c>
    </row>
    <row r="723" spans="1:17" ht="12.75">
      <c r="A723" t="s">
        <v>761</v>
      </c>
      <c r="B723">
        <v>2.461277538792501</v>
      </c>
      <c r="C723">
        <v>1.9012998958032767</v>
      </c>
      <c r="D723">
        <v>2.8062522309255655</v>
      </c>
      <c r="E723">
        <v>2.535472343690799</v>
      </c>
      <c r="F723">
        <v>1.989323978871198</v>
      </c>
      <c r="G723">
        <v>2.718415453665557</v>
      </c>
      <c r="H723">
        <v>2.17131126650429</v>
      </c>
      <c r="I723">
        <v>3.067465051980207</v>
      </c>
      <c r="J723">
        <v>2.9950034287207927</v>
      </c>
      <c r="K723">
        <v>0.8831055239897978</v>
      </c>
      <c r="L723">
        <f t="shared" si="66"/>
        <v>2.3528926712943985</v>
      </c>
      <c r="M723" s="11">
        <f t="shared" si="67"/>
        <v>0.42627873522126614</v>
      </c>
      <c r="N723">
        <f t="shared" si="68"/>
        <v>-0.6578839739482623</v>
      </c>
      <c r="O723" t="str">
        <f t="shared" si="69"/>
        <v>accetto</v>
      </c>
      <c r="P723">
        <f t="shared" si="70"/>
        <v>-0.712504275933816</v>
      </c>
      <c r="Q723" t="str">
        <f t="shared" si="71"/>
        <v>accetto</v>
      </c>
    </row>
    <row r="724" spans="1:17" ht="12.75">
      <c r="A724" t="s">
        <v>762</v>
      </c>
      <c r="B724">
        <v>2.3815535950666344</v>
      </c>
      <c r="C724">
        <v>1.7064005657380221</v>
      </c>
      <c r="D724">
        <v>1.6600226830337306</v>
      </c>
      <c r="E724">
        <v>2.5091144774683016</v>
      </c>
      <c r="F724">
        <v>1.332845258202724</v>
      </c>
      <c r="G724">
        <v>2.5816717633506414</v>
      </c>
      <c r="H724">
        <v>2.345674484256506</v>
      </c>
      <c r="I724">
        <v>0.448890466868761</v>
      </c>
      <c r="J724">
        <v>2.2726589824492294</v>
      </c>
      <c r="K724">
        <v>1.9445458324662468</v>
      </c>
      <c r="L724">
        <f t="shared" si="66"/>
        <v>1.9183378108900797</v>
      </c>
      <c r="M724" s="11">
        <f t="shared" si="67"/>
        <v>0.43624066418334845</v>
      </c>
      <c r="N724">
        <f t="shared" si="68"/>
        <v>-2.6012723895822396</v>
      </c>
      <c r="O724" t="str">
        <f t="shared" si="69"/>
        <v>accetto</v>
      </c>
      <c r="P724">
        <f t="shared" si="70"/>
        <v>-2.7848881711071085</v>
      </c>
      <c r="Q724" t="str">
        <f t="shared" si="71"/>
        <v>accetto</v>
      </c>
    </row>
    <row r="725" spans="1:17" ht="12.75">
      <c r="A725" t="s">
        <v>763</v>
      </c>
      <c r="B725">
        <v>1.9266930969206442</v>
      </c>
      <c r="C725">
        <v>4.178928873370751</v>
      </c>
      <c r="D725">
        <v>3.442641800779711</v>
      </c>
      <c r="E725">
        <v>1.9599531419703453</v>
      </c>
      <c r="F725">
        <v>4.844213378673885</v>
      </c>
      <c r="G725">
        <v>2.0469193089729742</v>
      </c>
      <c r="H725">
        <v>3.714487642955646</v>
      </c>
      <c r="I725">
        <v>1.7852120970519536</v>
      </c>
      <c r="J725">
        <v>0.9086241315708321</v>
      </c>
      <c r="K725">
        <v>2.7466809451334484</v>
      </c>
      <c r="L725">
        <f t="shared" si="66"/>
        <v>2.755435441740019</v>
      </c>
      <c r="M725" s="11">
        <f t="shared" si="67"/>
        <v>1.550564843685641</v>
      </c>
      <c r="N725">
        <f t="shared" si="68"/>
        <v>1.1423420231867396</v>
      </c>
      <c r="O725" t="str">
        <f t="shared" si="69"/>
        <v>accetto</v>
      </c>
      <c r="P725">
        <f t="shared" si="70"/>
        <v>0.6486884855943904</v>
      </c>
      <c r="Q725" t="str">
        <f t="shared" si="71"/>
        <v>accetto</v>
      </c>
    </row>
    <row r="726" spans="1:17" ht="12.75">
      <c r="A726" t="s">
        <v>764</v>
      </c>
      <c r="B726">
        <v>1.1604403106139216</v>
      </c>
      <c r="C726">
        <v>1.1217057910926087</v>
      </c>
      <c r="D726">
        <v>1.5988613075933245</v>
      </c>
      <c r="E726">
        <v>2.3399073947030047</v>
      </c>
      <c r="F726">
        <v>1.8500970797981608</v>
      </c>
      <c r="G726">
        <v>2.269810004838746</v>
      </c>
      <c r="H726">
        <v>1.196116841751973</v>
      </c>
      <c r="I726">
        <v>2.711956216899125</v>
      </c>
      <c r="J726">
        <v>3.107806542789149</v>
      </c>
      <c r="K726">
        <v>4.308039651041327</v>
      </c>
      <c r="L726">
        <f t="shared" si="66"/>
        <v>2.166474114112134</v>
      </c>
      <c r="M726" s="11">
        <f t="shared" si="67"/>
        <v>1.0309149609316992</v>
      </c>
      <c r="N726">
        <f t="shared" si="68"/>
        <v>-1.4915731062022124</v>
      </c>
      <c r="O726" t="str">
        <f t="shared" si="69"/>
        <v>accetto</v>
      </c>
      <c r="P726">
        <f t="shared" si="70"/>
        <v>-1.0387669543767273</v>
      </c>
      <c r="Q726" t="str">
        <f t="shared" si="71"/>
        <v>accetto</v>
      </c>
    </row>
    <row r="727" spans="1:17" ht="12.75">
      <c r="A727" t="s">
        <v>765</v>
      </c>
      <c r="B727">
        <v>3.5591765610297443</v>
      </c>
      <c r="C727">
        <v>3.126971222877728</v>
      </c>
      <c r="D727">
        <v>3.617316926915919</v>
      </c>
      <c r="E727">
        <v>1.8821914878458301</v>
      </c>
      <c r="F727">
        <v>1.8697360535634289</v>
      </c>
      <c r="G727">
        <v>2.5040837489450496</v>
      </c>
      <c r="H727">
        <v>2.654547388717674</v>
      </c>
      <c r="I727">
        <v>3.527841022864777</v>
      </c>
      <c r="J727">
        <v>2.606175864796114</v>
      </c>
      <c r="K727">
        <v>3.4054201976982768</v>
      </c>
      <c r="L727">
        <f t="shared" si="66"/>
        <v>2.875346047525454</v>
      </c>
      <c r="M727" s="11">
        <f t="shared" si="67"/>
        <v>0.449426250241817</v>
      </c>
      <c r="N727">
        <f t="shared" si="68"/>
        <v>1.6785985547055646</v>
      </c>
      <c r="O727" t="str">
        <f t="shared" si="69"/>
        <v>rifiuto</v>
      </c>
      <c r="P727">
        <f t="shared" si="70"/>
        <v>1.7705273073340744</v>
      </c>
      <c r="Q727" t="str">
        <f t="shared" si="71"/>
        <v>accetto</v>
      </c>
    </row>
    <row r="728" spans="1:17" ht="12.75">
      <c r="A728" t="s">
        <v>766</v>
      </c>
      <c r="B728">
        <v>1.415748577337581</v>
      </c>
      <c r="C728">
        <v>3.177378190171112</v>
      </c>
      <c r="D728">
        <v>3.194523504639619</v>
      </c>
      <c r="E728">
        <v>1.7396397097104455</v>
      </c>
      <c r="F728">
        <v>4.368234753601428</v>
      </c>
      <c r="G728">
        <v>2.3723273772236553</v>
      </c>
      <c r="H728">
        <v>2.96745420109346</v>
      </c>
      <c r="I728">
        <v>2.74271777932654</v>
      </c>
      <c r="J728">
        <v>3.372980117987936</v>
      </c>
      <c r="K728">
        <v>2.5293531513739254</v>
      </c>
      <c r="L728">
        <f t="shared" si="66"/>
        <v>2.78803573624657</v>
      </c>
      <c r="M728" s="11">
        <f t="shared" si="67"/>
        <v>0.7124766459610848</v>
      </c>
      <c r="N728">
        <f t="shared" si="68"/>
        <v>1.2881349723930622</v>
      </c>
      <c r="O728" t="str">
        <f t="shared" si="69"/>
        <v>accetto</v>
      </c>
      <c r="P728">
        <f t="shared" si="70"/>
        <v>1.079098420460392</v>
      </c>
      <c r="Q728" t="str">
        <f t="shared" si="71"/>
        <v>accetto</v>
      </c>
    </row>
    <row r="729" spans="1:17" ht="12.75">
      <c r="A729" t="s">
        <v>767</v>
      </c>
      <c r="B729">
        <v>2.419798547047094</v>
      </c>
      <c r="C729">
        <v>2.849138025949287</v>
      </c>
      <c r="D729">
        <v>3.292686217962455</v>
      </c>
      <c r="E729">
        <v>1.549274305639301</v>
      </c>
      <c r="F729">
        <v>2.3691367473884384</v>
      </c>
      <c r="G729">
        <v>1.542958964751051</v>
      </c>
      <c r="H729">
        <v>2.6367557486287296</v>
      </c>
      <c r="I729">
        <v>2.90559505122701</v>
      </c>
      <c r="J729">
        <v>3.4172100130581384</v>
      </c>
      <c r="K729">
        <v>2.9771233609972114</v>
      </c>
      <c r="L729">
        <f t="shared" si="66"/>
        <v>2.5959676982648716</v>
      </c>
      <c r="M729" s="11">
        <f t="shared" si="67"/>
        <v>0.4170717281380989</v>
      </c>
      <c r="N729">
        <f t="shared" si="68"/>
        <v>0.42918059392888314</v>
      </c>
      <c r="O729" t="str">
        <f t="shared" si="69"/>
        <v>accetto</v>
      </c>
      <c r="P729">
        <f t="shared" si="70"/>
        <v>0.4699154270014091</v>
      </c>
      <c r="Q729" t="str">
        <f t="shared" si="71"/>
        <v>accetto</v>
      </c>
    </row>
    <row r="730" spans="1:17" ht="12.75">
      <c r="A730" t="s">
        <v>768</v>
      </c>
      <c r="B730">
        <v>3.1501505175788225</v>
      </c>
      <c r="C730">
        <v>3.0600315034575942</v>
      </c>
      <c r="D730">
        <v>3.113226352904803</v>
      </c>
      <c r="E730">
        <v>1.7683288499370065</v>
      </c>
      <c r="F730">
        <v>3.586007113153755</v>
      </c>
      <c r="G730">
        <v>2.514957132455038</v>
      </c>
      <c r="H730">
        <v>2.218985015999806</v>
      </c>
      <c r="I730">
        <v>2.7626686614758</v>
      </c>
      <c r="J730">
        <v>2.3922372611059473</v>
      </c>
      <c r="K730">
        <v>1.6113906995337857</v>
      </c>
      <c r="L730">
        <f t="shared" si="66"/>
        <v>2.617798310760236</v>
      </c>
      <c r="M730" s="11">
        <f t="shared" si="67"/>
        <v>0.40419938903108094</v>
      </c>
      <c r="N730">
        <f t="shared" si="68"/>
        <v>0.5268100609890646</v>
      </c>
      <c r="O730" t="str">
        <f t="shared" si="69"/>
        <v>accetto</v>
      </c>
      <c r="P730">
        <f t="shared" si="70"/>
        <v>0.5859239309573808</v>
      </c>
      <c r="Q730" t="str">
        <f t="shared" si="71"/>
        <v>accetto</v>
      </c>
    </row>
    <row r="731" spans="1:17" ht="12.75">
      <c r="A731" t="s">
        <v>769</v>
      </c>
      <c r="B731">
        <v>1.5243795148262507</v>
      </c>
      <c r="C731">
        <v>2.247793131589333</v>
      </c>
      <c r="D731">
        <v>3.8356753045627556</v>
      </c>
      <c r="E731">
        <v>1.4209770622073847</v>
      </c>
      <c r="F731">
        <v>3.0603281379774216</v>
      </c>
      <c r="G731">
        <v>3.113856600773488</v>
      </c>
      <c r="H731">
        <v>1.5884059456288924</v>
      </c>
      <c r="I731">
        <v>3.3822119630440284</v>
      </c>
      <c r="J731">
        <v>3.0773737703850657</v>
      </c>
      <c r="K731">
        <v>3.2783496867250506</v>
      </c>
      <c r="L731">
        <f t="shared" si="66"/>
        <v>2.652935111771967</v>
      </c>
      <c r="M731" s="11">
        <f t="shared" si="67"/>
        <v>0.7743498991908209</v>
      </c>
      <c r="N731">
        <f t="shared" si="68"/>
        <v>0.6839466121372934</v>
      </c>
      <c r="O731" t="str">
        <f t="shared" si="69"/>
        <v>accetto</v>
      </c>
      <c r="P731">
        <f t="shared" si="70"/>
        <v>0.549589696008975</v>
      </c>
      <c r="Q731" t="str">
        <f t="shared" si="71"/>
        <v>accetto</v>
      </c>
    </row>
    <row r="732" spans="1:17" ht="12.75">
      <c r="A732" t="s">
        <v>770</v>
      </c>
      <c r="B732">
        <v>3.903369070540066</v>
      </c>
      <c r="C732">
        <v>2.0528809393226766</v>
      </c>
      <c r="D732">
        <v>1.9638552123205955</v>
      </c>
      <c r="E732">
        <v>2.135563993258529</v>
      </c>
      <c r="F732">
        <v>2.3255001213578907</v>
      </c>
      <c r="G732">
        <v>3.6024835931493726</v>
      </c>
      <c r="H732">
        <v>3.0519267087993285</v>
      </c>
      <c r="I732">
        <v>2.4931026444983218</v>
      </c>
      <c r="J732">
        <v>2.160788377982499</v>
      </c>
      <c r="K732">
        <v>2.3886792546431934</v>
      </c>
      <c r="L732">
        <f t="shared" si="66"/>
        <v>2.6078149915872473</v>
      </c>
      <c r="M732" s="11">
        <f t="shared" si="67"/>
        <v>0.4612702326547233</v>
      </c>
      <c r="N732">
        <f t="shared" si="68"/>
        <v>0.48216330036530575</v>
      </c>
      <c r="O732" t="str">
        <f t="shared" si="69"/>
        <v>accetto</v>
      </c>
      <c r="P732">
        <f t="shared" si="70"/>
        <v>0.5019973665229758</v>
      </c>
      <c r="Q732" t="str">
        <f t="shared" si="71"/>
        <v>accetto</v>
      </c>
    </row>
    <row r="733" spans="1:17" ht="12.75">
      <c r="A733" t="s">
        <v>771</v>
      </c>
      <c r="B733">
        <v>2.3991281855069246</v>
      </c>
      <c r="C733">
        <v>2.4546125068036417</v>
      </c>
      <c r="D733">
        <v>2.023895164576288</v>
      </c>
      <c r="E733">
        <v>3.019846770728236</v>
      </c>
      <c r="F733">
        <v>3.122178445080408</v>
      </c>
      <c r="G733">
        <v>4.0434384438049165</v>
      </c>
      <c r="H733">
        <v>3.0632213294052235</v>
      </c>
      <c r="I733">
        <v>1.9648632873554561</v>
      </c>
      <c r="J733">
        <v>2.35607196631463</v>
      </c>
      <c r="K733">
        <v>2.890006063128112</v>
      </c>
      <c r="L733">
        <f t="shared" si="66"/>
        <v>2.7337262162703837</v>
      </c>
      <c r="M733" s="11">
        <f t="shared" si="67"/>
        <v>0.3898433341932588</v>
      </c>
      <c r="N733">
        <f t="shared" si="68"/>
        <v>1.0452554154087907</v>
      </c>
      <c r="O733" t="str">
        <f t="shared" si="69"/>
        <v>accetto</v>
      </c>
      <c r="P733">
        <f t="shared" si="70"/>
        <v>1.1837564873151818</v>
      </c>
      <c r="Q733" t="str">
        <f t="shared" si="71"/>
        <v>accetto</v>
      </c>
    </row>
    <row r="734" spans="1:17" ht="12.75">
      <c r="A734" t="s">
        <v>772</v>
      </c>
      <c r="B734">
        <v>2.550484140501794</v>
      </c>
      <c r="C734">
        <v>2.6209706119584553</v>
      </c>
      <c r="D734">
        <v>3.0168032523215516</v>
      </c>
      <c r="E734">
        <v>2.1088604553733603</v>
      </c>
      <c r="F734">
        <v>2.736759364527188</v>
      </c>
      <c r="G734">
        <v>2.6129638915858777</v>
      </c>
      <c r="H734">
        <v>2.2402269416147647</v>
      </c>
      <c r="I734">
        <v>2.201984401297068</v>
      </c>
      <c r="J734">
        <v>2.368696216990429</v>
      </c>
      <c r="K734">
        <v>2.0038204837385365</v>
      </c>
      <c r="L734">
        <f t="shared" si="66"/>
        <v>2.4461569759909025</v>
      </c>
      <c r="M734" s="11">
        <f t="shared" si="67"/>
        <v>0.09964594913921508</v>
      </c>
      <c r="N734">
        <f t="shared" si="68"/>
        <v>-0.24079332359699038</v>
      </c>
      <c r="O734" t="str">
        <f t="shared" si="69"/>
        <v>accetto</v>
      </c>
      <c r="P734">
        <f t="shared" si="70"/>
        <v>-0.5393859370308597</v>
      </c>
      <c r="Q734" t="str">
        <f t="shared" si="71"/>
        <v>accetto</v>
      </c>
    </row>
    <row r="735" spans="1:17" ht="12.75">
      <c r="A735" t="s">
        <v>773</v>
      </c>
      <c r="B735">
        <v>2.542786112962858</v>
      </c>
      <c r="C735">
        <v>1.3520549559962092</v>
      </c>
      <c r="D735">
        <v>1.7945275464171573</v>
      </c>
      <c r="E735">
        <v>3.1070251640539936</v>
      </c>
      <c r="F735">
        <v>2.2231362915022146</v>
      </c>
      <c r="G735">
        <v>2.7634227080329765</v>
      </c>
      <c r="H735">
        <v>2.2811303498474444</v>
      </c>
      <c r="I735">
        <v>2.650117968109953</v>
      </c>
      <c r="J735">
        <v>2.3272284796712484</v>
      </c>
      <c r="K735">
        <v>1.8553609357218193</v>
      </c>
      <c r="L735">
        <f t="shared" si="66"/>
        <v>2.2896790512315874</v>
      </c>
      <c r="M735" s="11">
        <f t="shared" si="67"/>
        <v>0.2672582532104389</v>
      </c>
      <c r="N735">
        <f t="shared" si="68"/>
        <v>-0.9405838770768423</v>
      </c>
      <c r="O735" t="str">
        <f t="shared" si="69"/>
        <v>accetto</v>
      </c>
      <c r="P735">
        <f t="shared" si="70"/>
        <v>-1.2865212660747873</v>
      </c>
      <c r="Q735" t="str">
        <f t="shared" si="71"/>
        <v>accetto</v>
      </c>
    </row>
    <row r="736" spans="1:17" ht="12.75">
      <c r="A736" t="s">
        <v>774</v>
      </c>
      <c r="B736">
        <v>0.7895330087922048</v>
      </c>
      <c r="C736">
        <v>3.659411696553434</v>
      </c>
      <c r="D736">
        <v>2.7887596370192114</v>
      </c>
      <c r="E736">
        <v>1.1528773361897038</v>
      </c>
      <c r="F736">
        <v>2.7352159003589804</v>
      </c>
      <c r="G736">
        <v>2.646026984176615</v>
      </c>
      <c r="H736">
        <v>2.0866008080724896</v>
      </c>
      <c r="I736">
        <v>2.6049177807215074</v>
      </c>
      <c r="J736">
        <v>0.9977784805869305</v>
      </c>
      <c r="K736">
        <v>0.9206502898814506</v>
      </c>
      <c r="L736">
        <f t="shared" si="66"/>
        <v>2.0381771922352527</v>
      </c>
      <c r="M736" s="11">
        <f t="shared" si="67"/>
        <v>1.0049803760498373</v>
      </c>
      <c r="N736">
        <f t="shared" si="68"/>
        <v>-2.0653343834435853</v>
      </c>
      <c r="O736" t="str">
        <f t="shared" si="69"/>
        <v>accetto</v>
      </c>
      <c r="P736">
        <f t="shared" si="70"/>
        <v>-1.456788775574245</v>
      </c>
      <c r="Q736" t="str">
        <f t="shared" si="71"/>
        <v>accetto</v>
      </c>
    </row>
    <row r="737" spans="1:17" ht="12.75">
      <c r="A737" t="s">
        <v>775</v>
      </c>
      <c r="B737">
        <v>2.750824181759981</v>
      </c>
      <c r="C737">
        <v>2.0313335364244267</v>
      </c>
      <c r="D737">
        <v>2.375130533241645</v>
      </c>
      <c r="E737">
        <v>3.1978612459033684</v>
      </c>
      <c r="F737">
        <v>2.126390831996332</v>
      </c>
      <c r="G737">
        <v>3.312674078940745</v>
      </c>
      <c r="H737">
        <v>2.942109233231349</v>
      </c>
      <c r="I737">
        <v>2.5206390099242526</v>
      </c>
      <c r="J737">
        <v>2.0373128523010564</v>
      </c>
      <c r="K737">
        <v>3.2559389085577095</v>
      </c>
      <c r="L737">
        <f t="shared" si="66"/>
        <v>2.6550214412280866</v>
      </c>
      <c r="M737" s="11">
        <f t="shared" si="67"/>
        <v>0.25847553289431524</v>
      </c>
      <c r="N737">
        <f t="shared" si="68"/>
        <v>0.6932769611119802</v>
      </c>
      <c r="O737" t="str">
        <f t="shared" si="69"/>
        <v>accetto</v>
      </c>
      <c r="P737">
        <f t="shared" si="70"/>
        <v>0.9642331326935649</v>
      </c>
      <c r="Q737" t="str">
        <f t="shared" si="71"/>
        <v>accetto</v>
      </c>
    </row>
    <row r="738" spans="1:17" ht="12.75">
      <c r="A738" t="s">
        <v>776</v>
      </c>
      <c r="B738">
        <v>3.2160516142357665</v>
      </c>
      <c r="C738">
        <v>1.6851232690692086</v>
      </c>
      <c r="D738">
        <v>1.974537270584733</v>
      </c>
      <c r="E738">
        <v>2.6422157531237644</v>
      </c>
      <c r="F738">
        <v>2.5778066718294212</v>
      </c>
      <c r="G738">
        <v>1.4992467732872683</v>
      </c>
      <c r="H738">
        <v>2.0436603486928107</v>
      </c>
      <c r="I738">
        <v>2.799612119451922</v>
      </c>
      <c r="J738">
        <v>1.9077776219842235</v>
      </c>
      <c r="K738">
        <v>1.3788951547712713</v>
      </c>
      <c r="L738">
        <f t="shared" si="66"/>
        <v>2.172492659703039</v>
      </c>
      <c r="M738" s="11">
        <f t="shared" si="67"/>
        <v>0.36818415991911735</v>
      </c>
      <c r="N738">
        <f t="shared" si="68"/>
        <v>-1.4646573520683221</v>
      </c>
      <c r="O738" t="str">
        <f t="shared" si="69"/>
        <v>accetto</v>
      </c>
      <c r="P738">
        <f t="shared" si="70"/>
        <v>-1.7068230058405365</v>
      </c>
      <c r="Q738" t="str">
        <f t="shared" si="71"/>
        <v>accetto</v>
      </c>
    </row>
    <row r="739" spans="1:17" ht="12.75">
      <c r="A739" t="s">
        <v>777</v>
      </c>
      <c r="B739">
        <v>2.37633877628582</v>
      </c>
      <c r="C739">
        <v>3.829925900536182</v>
      </c>
      <c r="D739">
        <v>2.3584466502484247</v>
      </c>
      <c r="E739">
        <v>1.9033096147722972</v>
      </c>
      <c r="F739">
        <v>3.7277035548959248</v>
      </c>
      <c r="G739">
        <v>2.376723034552697</v>
      </c>
      <c r="H739">
        <v>1.780236032884659</v>
      </c>
      <c r="I739">
        <v>3.3818582525054808</v>
      </c>
      <c r="J739">
        <v>2.422083999458664</v>
      </c>
      <c r="K739">
        <v>2.3092246132591754</v>
      </c>
      <c r="L739">
        <f t="shared" si="66"/>
        <v>2.6465850429399325</v>
      </c>
      <c r="M739" s="11">
        <f t="shared" si="67"/>
        <v>0.5339837270877328</v>
      </c>
      <c r="N739">
        <f t="shared" si="68"/>
        <v>0.6555482409968293</v>
      </c>
      <c r="O739" t="str">
        <f t="shared" si="69"/>
        <v>accetto</v>
      </c>
      <c r="P739">
        <f t="shared" si="70"/>
        <v>0.6343451845911092</v>
      </c>
      <c r="Q739" t="str">
        <f t="shared" si="71"/>
        <v>accetto</v>
      </c>
    </row>
    <row r="740" spans="1:17" ht="12.75">
      <c r="A740" t="s">
        <v>778</v>
      </c>
      <c r="B740">
        <v>2.1468232428105694</v>
      </c>
      <c r="C740">
        <v>1.493024683359181</v>
      </c>
      <c r="D740">
        <v>2.753821878574172</v>
      </c>
      <c r="E740">
        <v>2.7104859065013898</v>
      </c>
      <c r="F740">
        <v>2.277495974063868</v>
      </c>
      <c r="G740">
        <v>2.441649015565872</v>
      </c>
      <c r="H740">
        <v>2.068822030184947</v>
      </c>
      <c r="I740">
        <v>2.647740068625808</v>
      </c>
      <c r="J740">
        <v>1.6878500557663756</v>
      </c>
      <c r="K740">
        <v>2.716486927342885</v>
      </c>
      <c r="L740">
        <f t="shared" si="66"/>
        <v>2.2944199782795067</v>
      </c>
      <c r="M740" s="11">
        <f t="shared" si="67"/>
        <v>0.19910445442422445</v>
      </c>
      <c r="N740">
        <f t="shared" si="68"/>
        <v>-0.9193818067658125</v>
      </c>
      <c r="O740" t="str">
        <f t="shared" si="69"/>
        <v>accetto</v>
      </c>
      <c r="P740">
        <f t="shared" si="70"/>
        <v>-1.4569358150607992</v>
      </c>
      <c r="Q740" t="str">
        <f t="shared" si="71"/>
        <v>accetto</v>
      </c>
    </row>
    <row r="741" spans="1:17" ht="12.75">
      <c r="A741" t="s">
        <v>779</v>
      </c>
      <c r="B741">
        <v>2.6769549513346647</v>
      </c>
      <c r="C741">
        <v>2.0857663727565523</v>
      </c>
      <c r="D741">
        <v>3.311731922688068</v>
      </c>
      <c r="E741">
        <v>1.9730388241214314</v>
      </c>
      <c r="F741">
        <v>1.6027456924166472</v>
      </c>
      <c r="G741">
        <v>1.6331294276778863</v>
      </c>
      <c r="H741">
        <v>2.3026528322304785</v>
      </c>
      <c r="I741">
        <v>2.5978676865781836</v>
      </c>
      <c r="J741">
        <v>3.0931452409663507</v>
      </c>
      <c r="K741">
        <v>1.549274305639301</v>
      </c>
      <c r="L741">
        <f t="shared" si="66"/>
        <v>2.2826307256409564</v>
      </c>
      <c r="M741" s="11">
        <f t="shared" si="67"/>
        <v>0.3919733140797735</v>
      </c>
      <c r="N741">
        <f t="shared" si="68"/>
        <v>-0.9721049473732472</v>
      </c>
      <c r="O741" t="str">
        <f t="shared" si="69"/>
        <v>accetto</v>
      </c>
      <c r="P741">
        <f t="shared" si="70"/>
        <v>-1.0979179997547661</v>
      </c>
      <c r="Q741" t="str">
        <f t="shared" si="71"/>
        <v>accetto</v>
      </c>
    </row>
    <row r="742" spans="1:17" ht="12.75">
      <c r="A742" t="s">
        <v>780</v>
      </c>
      <c r="B742">
        <v>3.550941536582286</v>
      </c>
      <c r="C742">
        <v>2.366880234930022</v>
      </c>
      <c r="D742">
        <v>3.451796472627393</v>
      </c>
      <c r="E742">
        <v>3.8487883188918204</v>
      </c>
      <c r="F742">
        <v>2.461710834202222</v>
      </c>
      <c r="G742">
        <v>2.801388711020536</v>
      </c>
      <c r="H742">
        <v>1.7986965074464933</v>
      </c>
      <c r="I742">
        <v>2.4674521993529197</v>
      </c>
      <c r="J742">
        <v>2.816025896215706</v>
      </c>
      <c r="K742">
        <v>2.3305702403729356</v>
      </c>
      <c r="L742">
        <f t="shared" si="66"/>
        <v>2.7894250951642334</v>
      </c>
      <c r="M742" s="11">
        <f t="shared" si="67"/>
        <v>0.4137158396013329</v>
      </c>
      <c r="N742">
        <f t="shared" si="68"/>
        <v>1.2943483743631432</v>
      </c>
      <c r="O742" t="str">
        <f t="shared" si="69"/>
        <v>accetto</v>
      </c>
      <c r="P742">
        <f t="shared" si="70"/>
        <v>1.4229351590694068</v>
      </c>
      <c r="Q742" t="str">
        <f t="shared" si="71"/>
        <v>accetto</v>
      </c>
    </row>
    <row r="743" spans="1:17" ht="12.75">
      <c r="A743" t="s">
        <v>781</v>
      </c>
      <c r="B743">
        <v>2.481200284876195</v>
      </c>
      <c r="C743">
        <v>2.1158381996337994</v>
      </c>
      <c r="D743">
        <v>2.5017042416857294</v>
      </c>
      <c r="E743">
        <v>1.778052674196715</v>
      </c>
      <c r="F743">
        <v>2.4420831148631805</v>
      </c>
      <c r="G743">
        <v>3.491704668026614</v>
      </c>
      <c r="H743">
        <v>2.0388531009189137</v>
      </c>
      <c r="I743">
        <v>1.2460672008955953</v>
      </c>
      <c r="J743">
        <v>1.8660253084590295</v>
      </c>
      <c r="K743">
        <v>1.8062643051962368</v>
      </c>
      <c r="L743">
        <f t="shared" si="66"/>
        <v>2.176779309875201</v>
      </c>
      <c r="M743" s="11">
        <f t="shared" si="67"/>
        <v>0.3643842204118918</v>
      </c>
      <c r="N743">
        <f t="shared" si="68"/>
        <v>-1.4454868697068919</v>
      </c>
      <c r="O743" t="str">
        <f t="shared" si="69"/>
        <v>accetto</v>
      </c>
      <c r="P743">
        <f t="shared" si="70"/>
        <v>-1.6932433255734536</v>
      </c>
      <c r="Q743" t="str">
        <f t="shared" si="71"/>
        <v>accetto</v>
      </c>
    </row>
    <row r="744" spans="1:17" ht="12.75">
      <c r="A744" t="s">
        <v>782</v>
      </c>
      <c r="B744">
        <v>3.1135414768391456</v>
      </c>
      <c r="C744">
        <v>1.7123638038628997</v>
      </c>
      <c r="D744">
        <v>3.420608849778546</v>
      </c>
      <c r="E744">
        <v>2.1128879321872773</v>
      </c>
      <c r="F744">
        <v>2.8600564271641815</v>
      </c>
      <c r="G744">
        <v>2.0624198694372353</v>
      </c>
      <c r="H744">
        <v>2.015241314695686</v>
      </c>
      <c r="I744">
        <v>2.6574847939627944</v>
      </c>
      <c r="J744">
        <v>1.6488550766666776</v>
      </c>
      <c r="K744">
        <v>1.9902355873955457</v>
      </c>
      <c r="L744">
        <f t="shared" si="66"/>
        <v>2.359369513198999</v>
      </c>
      <c r="M744" s="11">
        <f t="shared" si="67"/>
        <v>0.37351420800136814</v>
      </c>
      <c r="N744">
        <f t="shared" si="68"/>
        <v>-0.6289186563918508</v>
      </c>
      <c r="O744" t="str">
        <f t="shared" si="69"/>
        <v>accetto</v>
      </c>
      <c r="P744">
        <f t="shared" si="70"/>
        <v>-0.7276556684672539</v>
      </c>
      <c r="Q744" t="str">
        <f t="shared" si="71"/>
        <v>accetto</v>
      </c>
    </row>
    <row r="745" spans="1:17" ht="12.75">
      <c r="A745" t="s">
        <v>783</v>
      </c>
      <c r="B745">
        <v>1.9384121701727963</v>
      </c>
      <c r="C745">
        <v>2.3791941849970044</v>
      </c>
      <c r="D745">
        <v>2.1008296183731545</v>
      </c>
      <c r="E745">
        <v>3.069109002096866</v>
      </c>
      <c r="F745">
        <v>3.089156350756639</v>
      </c>
      <c r="G745">
        <v>2.6358184157015785</v>
      </c>
      <c r="H745">
        <v>2.04811388592816</v>
      </c>
      <c r="I745">
        <v>2.2377943777746623</v>
      </c>
      <c r="J745">
        <v>2.4771961208023185</v>
      </c>
      <c r="K745">
        <v>3.004656510872792</v>
      </c>
      <c r="L745">
        <f t="shared" si="66"/>
        <v>2.498028063747597</v>
      </c>
      <c r="M745" s="11">
        <f t="shared" si="67"/>
        <v>0.1896512230032662</v>
      </c>
      <c r="N745">
        <f t="shared" si="68"/>
        <v>-0.008818767015338062</v>
      </c>
      <c r="O745" t="str">
        <f t="shared" si="69"/>
        <v>accetto</v>
      </c>
      <c r="P745">
        <f t="shared" si="70"/>
        <v>-0.014319077754673849</v>
      </c>
      <c r="Q745" t="str">
        <f t="shared" si="71"/>
        <v>accetto</v>
      </c>
    </row>
    <row r="746" spans="1:17" ht="12.75">
      <c r="A746" t="s">
        <v>784</v>
      </c>
      <c r="B746">
        <v>2.852257109789207</v>
      </c>
      <c r="C746">
        <v>3.2269764465513617</v>
      </c>
      <c r="D746">
        <v>2.3827602303356343</v>
      </c>
      <c r="E746">
        <v>2.2152927603099215</v>
      </c>
      <c r="F746">
        <v>2.657097320145567</v>
      </c>
      <c r="G746">
        <v>2.5156066736258254</v>
      </c>
      <c r="H746">
        <v>2.6239353493815543</v>
      </c>
      <c r="I746">
        <v>1.4185461061424576</v>
      </c>
      <c r="J746">
        <v>2.710429634370257</v>
      </c>
      <c r="K746">
        <v>1.8128851233677779</v>
      </c>
      <c r="L746">
        <f t="shared" si="66"/>
        <v>2.4415786754019564</v>
      </c>
      <c r="M746" s="11">
        <f t="shared" si="67"/>
        <v>0.2710539784241719</v>
      </c>
      <c r="N746">
        <f t="shared" si="68"/>
        <v>-0.2612681062736122</v>
      </c>
      <c r="O746" t="str">
        <f t="shared" si="69"/>
        <v>accetto</v>
      </c>
      <c r="P746">
        <f t="shared" si="70"/>
        <v>-0.3548489353510891</v>
      </c>
      <c r="Q746" t="str">
        <f t="shared" si="71"/>
        <v>accetto</v>
      </c>
    </row>
    <row r="747" spans="1:17" ht="12.75">
      <c r="A747" t="s">
        <v>785</v>
      </c>
      <c r="B747">
        <v>2.4057900019454337</v>
      </c>
      <c r="C747">
        <v>2.7664983819431654</v>
      </c>
      <c r="D747">
        <v>3.5875923794765185</v>
      </c>
      <c r="E747">
        <v>3.1570317953287486</v>
      </c>
      <c r="F747">
        <v>1.579895991626472</v>
      </c>
      <c r="G747">
        <v>2.2623820835292463</v>
      </c>
      <c r="H747">
        <v>1.733438520859636</v>
      </c>
      <c r="I747">
        <v>4.1957269084014115</v>
      </c>
      <c r="J747">
        <v>2.810237905584927</v>
      </c>
      <c r="K747">
        <v>1.999521292920008</v>
      </c>
      <c r="L747">
        <f t="shared" si="66"/>
        <v>2.6498115261615567</v>
      </c>
      <c r="M747" s="11">
        <f t="shared" si="67"/>
        <v>0.6869884828339031</v>
      </c>
      <c r="N747">
        <f t="shared" si="68"/>
        <v>0.6699775126204578</v>
      </c>
      <c r="O747" t="str">
        <f t="shared" si="69"/>
        <v>accetto</v>
      </c>
      <c r="P747">
        <f t="shared" si="70"/>
        <v>0.5715714137985491</v>
      </c>
      <c r="Q747" t="str">
        <f t="shared" si="71"/>
        <v>accetto</v>
      </c>
    </row>
    <row r="748" spans="1:17" ht="12.75">
      <c r="A748" t="s">
        <v>786</v>
      </c>
      <c r="B748">
        <v>2.1068410897532885</v>
      </c>
      <c r="C748">
        <v>2.777038955991884</v>
      </c>
      <c r="D748">
        <v>1.7821396386921151</v>
      </c>
      <c r="E748">
        <v>4.028003802122839</v>
      </c>
      <c r="F748">
        <v>2.7514576451790163</v>
      </c>
      <c r="G748">
        <v>2.0862808608126215</v>
      </c>
      <c r="H748">
        <v>3.6669425154741475</v>
      </c>
      <c r="I748">
        <v>2.419035657726454</v>
      </c>
      <c r="J748">
        <v>0.7304183311498491</v>
      </c>
      <c r="K748">
        <v>3.1228955128085545</v>
      </c>
      <c r="L748">
        <f t="shared" si="66"/>
        <v>2.547105400971077</v>
      </c>
      <c r="M748" s="11">
        <f t="shared" si="67"/>
        <v>0.9090418974081429</v>
      </c>
      <c r="N748">
        <f t="shared" si="68"/>
        <v>0.21066175735742537</v>
      </c>
      <c r="O748" t="str">
        <f t="shared" si="69"/>
        <v>accetto</v>
      </c>
      <c r="P748">
        <f t="shared" si="70"/>
        <v>0.15623515221831535</v>
      </c>
      <c r="Q748" t="str">
        <f t="shared" si="71"/>
        <v>accetto</v>
      </c>
    </row>
    <row r="749" spans="1:17" ht="12.75">
      <c r="A749" t="s">
        <v>787</v>
      </c>
      <c r="B749">
        <v>2.6200381023568298</v>
      </c>
      <c r="C749">
        <v>2.7444975864455046</v>
      </c>
      <c r="D749">
        <v>2.2683260283520212</v>
      </c>
      <c r="E749">
        <v>4.033071509475121</v>
      </c>
      <c r="F749">
        <v>2.026538346964344</v>
      </c>
      <c r="G749">
        <v>3.450592249021156</v>
      </c>
      <c r="H749">
        <v>2.912564756611573</v>
      </c>
      <c r="I749">
        <v>3.604313241298769</v>
      </c>
      <c r="J749">
        <v>3.101491201900899</v>
      </c>
      <c r="K749">
        <v>2.9341788821795944</v>
      </c>
      <c r="L749">
        <f t="shared" si="66"/>
        <v>2.969561190460581</v>
      </c>
      <c r="M749" s="11">
        <f t="shared" si="67"/>
        <v>0.371233791558448</v>
      </c>
      <c r="N749">
        <f t="shared" si="68"/>
        <v>2.099941482931171</v>
      </c>
      <c r="O749" t="str">
        <f t="shared" si="69"/>
        <v>rifiuto</v>
      </c>
      <c r="P749">
        <f t="shared" si="70"/>
        <v>2.4370724740635974</v>
      </c>
      <c r="Q749" t="str">
        <f t="shared" si="71"/>
        <v>rifiuto</v>
      </c>
    </row>
    <row r="750" spans="1:17" ht="12.75">
      <c r="A750" t="s">
        <v>788</v>
      </c>
      <c r="B750">
        <v>2.786819856270313</v>
      </c>
      <c r="C750">
        <v>2.491750505575965</v>
      </c>
      <c r="D750">
        <v>2.265013207603488</v>
      </c>
      <c r="E750">
        <v>2.2186329132364335</v>
      </c>
      <c r="F750">
        <v>3.181584130029478</v>
      </c>
      <c r="G750">
        <v>4.665274432773003</v>
      </c>
      <c r="H750">
        <v>2.5183664197140843</v>
      </c>
      <c r="I750">
        <v>3.002565599257423</v>
      </c>
      <c r="J750">
        <v>2.867589657747658</v>
      </c>
      <c r="K750">
        <v>1.8467062819536295</v>
      </c>
      <c r="L750">
        <f t="shared" si="66"/>
        <v>2.7844303004161475</v>
      </c>
      <c r="M750" s="11">
        <f t="shared" si="67"/>
        <v>0.5972787330284525</v>
      </c>
      <c r="N750">
        <f t="shared" si="68"/>
        <v>1.272010973182385</v>
      </c>
      <c r="O750" t="str">
        <f t="shared" si="69"/>
        <v>accetto</v>
      </c>
      <c r="P750">
        <f t="shared" si="70"/>
        <v>1.1638240683344583</v>
      </c>
      <c r="Q750" t="str">
        <f t="shared" si="71"/>
        <v>accetto</v>
      </c>
    </row>
    <row r="751" spans="1:17" ht="12.75">
      <c r="A751" t="s">
        <v>789</v>
      </c>
      <c r="B751">
        <v>2.0997508012305843</v>
      </c>
      <c r="C751">
        <v>2.6272875606218804</v>
      </c>
      <c r="D751">
        <v>2.7594257789473886</v>
      </c>
      <c r="E751">
        <v>3.2944129685006374</v>
      </c>
      <c r="F751">
        <v>2.835514543002091</v>
      </c>
      <c r="G751">
        <v>3.148005745495084</v>
      </c>
      <c r="H751">
        <v>1.0339855775328033</v>
      </c>
      <c r="I751">
        <v>1.3748853634842817</v>
      </c>
      <c r="J751">
        <v>1.7216503132749494</v>
      </c>
      <c r="K751">
        <v>2.604699123297678</v>
      </c>
      <c r="L751">
        <f t="shared" si="66"/>
        <v>2.349961777538738</v>
      </c>
      <c r="M751" s="11">
        <f t="shared" si="67"/>
        <v>0.5793370433004752</v>
      </c>
      <c r="N751">
        <f t="shared" si="68"/>
        <v>-0.6709913292932361</v>
      </c>
      <c r="O751" t="str">
        <f t="shared" si="69"/>
        <v>accetto</v>
      </c>
      <c r="P751">
        <f t="shared" si="70"/>
        <v>-0.6233561679200079</v>
      </c>
      <c r="Q751" t="str">
        <f t="shared" si="71"/>
        <v>accetto</v>
      </c>
    </row>
    <row r="752" spans="1:17" ht="12.75">
      <c r="A752" t="s">
        <v>790</v>
      </c>
      <c r="B752">
        <v>1.6156641659495108</v>
      </c>
      <c r="C752">
        <v>1.6049194044535398</v>
      </c>
      <c r="D752">
        <v>2.387418758905824</v>
      </c>
      <c r="E752">
        <v>2.0103038371325965</v>
      </c>
      <c r="F752">
        <v>2.559436232677399</v>
      </c>
      <c r="G752">
        <v>2.697684800556317</v>
      </c>
      <c r="H752">
        <v>3.118441975573205</v>
      </c>
      <c r="I752">
        <v>2.7572287541704554</v>
      </c>
      <c r="J752">
        <v>1.9166412865251914</v>
      </c>
      <c r="K752">
        <v>3.043747956483003</v>
      </c>
      <c r="L752">
        <f t="shared" si="66"/>
        <v>2.371148717242704</v>
      </c>
      <c r="M752" s="11">
        <f t="shared" si="67"/>
        <v>0.3107653067795787</v>
      </c>
      <c r="N752">
        <f t="shared" si="68"/>
        <v>-0.5762404544667201</v>
      </c>
      <c r="O752" t="str">
        <f t="shared" si="69"/>
        <v>accetto</v>
      </c>
      <c r="P752">
        <f t="shared" si="70"/>
        <v>-0.7309244370445597</v>
      </c>
      <c r="Q752" t="str">
        <f t="shared" si="71"/>
        <v>accetto</v>
      </c>
    </row>
    <row r="753" spans="1:17" ht="12.75">
      <c r="A753" t="s">
        <v>791</v>
      </c>
      <c r="B753">
        <v>2.371942315069191</v>
      </c>
      <c r="C753">
        <v>2.2942586380406738</v>
      </c>
      <c r="D753">
        <v>1.9919880623365316</v>
      </c>
      <c r="E753">
        <v>2.8797179097819026</v>
      </c>
      <c r="F753">
        <v>1.8320610578825836</v>
      </c>
      <c r="G753">
        <v>3.237983275400893</v>
      </c>
      <c r="H753">
        <v>3.7505596867868007</v>
      </c>
      <c r="I753">
        <v>2.492453907215122</v>
      </c>
      <c r="J753">
        <v>3.342501523991359</v>
      </c>
      <c r="K753">
        <v>2.5094392480536953</v>
      </c>
      <c r="L753">
        <f t="shared" si="66"/>
        <v>2.6702905624558753</v>
      </c>
      <c r="M753" s="11">
        <f t="shared" si="67"/>
        <v>0.38173527534729285</v>
      </c>
      <c r="N753">
        <f t="shared" si="68"/>
        <v>0.7615625471560212</v>
      </c>
      <c r="O753" t="str">
        <f t="shared" si="69"/>
        <v>accetto</v>
      </c>
      <c r="P753">
        <f t="shared" si="70"/>
        <v>0.8715843688047651</v>
      </c>
      <c r="Q753" t="str">
        <f t="shared" si="71"/>
        <v>accetto</v>
      </c>
    </row>
    <row r="754" spans="1:17" ht="12.75">
      <c r="A754" t="s">
        <v>792</v>
      </c>
      <c r="B754">
        <v>2.53395621170057</v>
      </c>
      <c r="C754">
        <v>2.7458762536582526</v>
      </c>
      <c r="D754">
        <v>3.4726846877038042</v>
      </c>
      <c r="E754">
        <v>2.2692963206702643</v>
      </c>
      <c r="F754">
        <v>1.4088640840373046</v>
      </c>
      <c r="G754">
        <v>2.4671812892358957</v>
      </c>
      <c r="H754">
        <v>2.046985227755158</v>
      </c>
      <c r="I754">
        <v>3.0796415372697084</v>
      </c>
      <c r="J754">
        <v>1.6418934101579907</v>
      </c>
      <c r="K754">
        <v>2.1529987072585755</v>
      </c>
      <c r="L754">
        <f t="shared" si="66"/>
        <v>2.3819377729447524</v>
      </c>
      <c r="M754" s="11">
        <f t="shared" si="67"/>
        <v>0.39013101315313903</v>
      </c>
      <c r="N754">
        <f t="shared" si="68"/>
        <v>-0.5279903305410969</v>
      </c>
      <c r="O754" t="str">
        <f t="shared" si="69"/>
        <v>accetto</v>
      </c>
      <c r="P754">
        <f t="shared" si="70"/>
        <v>-0.5977309357285352</v>
      </c>
      <c r="Q754" t="str">
        <f t="shared" si="71"/>
        <v>accetto</v>
      </c>
    </row>
    <row r="755" spans="1:17" ht="12.75">
      <c r="A755" t="s">
        <v>793</v>
      </c>
      <c r="B755">
        <v>1.1091973002294253</v>
      </c>
      <c r="C755">
        <v>1.680058777267277</v>
      </c>
      <c r="D755">
        <v>1.6273671614499108</v>
      </c>
      <c r="E755">
        <v>3.186333497897067</v>
      </c>
      <c r="F755">
        <v>2.5655184461652425</v>
      </c>
      <c r="G755">
        <v>2.5257806749345946</v>
      </c>
      <c r="H755">
        <v>2.7749962776317716</v>
      </c>
      <c r="I755">
        <v>2.587119709531862</v>
      </c>
      <c r="J755">
        <v>3.33214262853744</v>
      </c>
      <c r="K755">
        <v>2.4411602519126063</v>
      </c>
      <c r="L755">
        <f t="shared" si="66"/>
        <v>2.3829674725557197</v>
      </c>
      <c r="M755" s="11">
        <f t="shared" si="67"/>
        <v>0.49847832794995856</v>
      </c>
      <c r="N755">
        <f t="shared" si="68"/>
        <v>-0.5233853738880409</v>
      </c>
      <c r="O755" t="str">
        <f t="shared" si="69"/>
        <v>accetto</v>
      </c>
      <c r="P755">
        <f t="shared" si="70"/>
        <v>-0.5241836172425741</v>
      </c>
      <c r="Q755" t="str">
        <f t="shared" si="71"/>
        <v>accetto</v>
      </c>
    </row>
    <row r="756" spans="1:17" ht="12.75">
      <c r="A756" t="s">
        <v>794</v>
      </c>
      <c r="B756">
        <v>2.508140969599708</v>
      </c>
      <c r="C756">
        <v>3.34547912361586</v>
      </c>
      <c r="D756">
        <v>1.6501943533876329</v>
      </c>
      <c r="E756">
        <v>2.0750585900896112</v>
      </c>
      <c r="F756">
        <v>3.287335542179335</v>
      </c>
      <c r="G756">
        <v>2.5015418563930325</v>
      </c>
      <c r="H756">
        <v>3.9541619038755016</v>
      </c>
      <c r="I756">
        <v>1.2629070380808116</v>
      </c>
      <c r="J756">
        <v>3.6798047168758785</v>
      </c>
      <c r="K756">
        <v>2.8357565131659612</v>
      </c>
      <c r="L756">
        <f t="shared" si="66"/>
        <v>2.7100380607263332</v>
      </c>
      <c r="M756" s="11">
        <f t="shared" si="67"/>
        <v>0.7717825857443441</v>
      </c>
      <c r="N756">
        <f t="shared" si="68"/>
        <v>0.93931876329262</v>
      </c>
      <c r="O756" t="str">
        <f t="shared" si="69"/>
        <v>accetto</v>
      </c>
      <c r="P756">
        <f t="shared" si="70"/>
        <v>0.756049990503846</v>
      </c>
      <c r="Q756" t="str">
        <f t="shared" si="71"/>
        <v>accetto</v>
      </c>
    </row>
    <row r="757" spans="1:17" ht="12.75">
      <c r="A757" t="s">
        <v>795</v>
      </c>
      <c r="B757">
        <v>2.246754508826143</v>
      </c>
      <c r="C757">
        <v>2.3498257597589145</v>
      </c>
      <c r="D757">
        <v>2.328844293722341</v>
      </c>
      <c r="E757">
        <v>1.923229949193228</v>
      </c>
      <c r="F757">
        <v>2.0998778154694264</v>
      </c>
      <c r="G757">
        <v>2.893853469122405</v>
      </c>
      <c r="H757">
        <v>2.6522772101702685</v>
      </c>
      <c r="I757">
        <v>2.7065878555890777</v>
      </c>
      <c r="J757">
        <v>3.0033317041284135</v>
      </c>
      <c r="K757">
        <v>2.5732373747814563</v>
      </c>
      <c r="L757">
        <f t="shared" si="66"/>
        <v>2.4777819940761674</v>
      </c>
      <c r="M757" s="11">
        <f t="shared" si="67"/>
        <v>0.12038876406796896</v>
      </c>
      <c r="N757">
        <f t="shared" si="68"/>
        <v>-0.09936194314036545</v>
      </c>
      <c r="O757" t="str">
        <f t="shared" si="69"/>
        <v>accetto</v>
      </c>
      <c r="P757">
        <f t="shared" si="70"/>
        <v>-0.20249397243652445</v>
      </c>
      <c r="Q757" t="str">
        <f t="shared" si="71"/>
        <v>accetto</v>
      </c>
    </row>
    <row r="758" spans="1:17" ht="12.75">
      <c r="A758" t="s">
        <v>796</v>
      </c>
      <c r="B758">
        <v>2.0474506786683833</v>
      </c>
      <c r="C758">
        <v>2.0692127195525245</v>
      </c>
      <c r="D758">
        <v>1.8953173643762966</v>
      </c>
      <c r="E758">
        <v>2.7957703406707424</v>
      </c>
      <c r="F758">
        <v>2.91352701005394</v>
      </c>
      <c r="G758">
        <v>1.7323661348177666</v>
      </c>
      <c r="H758">
        <v>2.903238052820143</v>
      </c>
      <c r="I758">
        <v>1.7738499498886995</v>
      </c>
      <c r="J758">
        <v>3.2521188347413954</v>
      </c>
      <c r="K758">
        <v>2.7887001493377284</v>
      </c>
      <c r="L758">
        <f t="shared" si="66"/>
        <v>2.417155123492762</v>
      </c>
      <c r="M758" s="11">
        <f t="shared" si="67"/>
        <v>0.31933985524237113</v>
      </c>
      <c r="N758">
        <f t="shared" si="68"/>
        <v>-0.3704935509155192</v>
      </c>
      <c r="O758" t="str">
        <f t="shared" si="69"/>
        <v>accetto</v>
      </c>
      <c r="P758">
        <f t="shared" si="70"/>
        <v>-0.46359537310493837</v>
      </c>
      <c r="Q758" t="str">
        <f t="shared" si="71"/>
        <v>accetto</v>
      </c>
    </row>
    <row r="759" spans="1:17" ht="12.75">
      <c r="A759" t="s">
        <v>797</v>
      </c>
      <c r="B759">
        <v>1.7528154272713437</v>
      </c>
      <c r="C759">
        <v>2.6707103525541243</v>
      </c>
      <c r="D759">
        <v>1.9987567958241925</v>
      </c>
      <c r="E759">
        <v>2.768183330326792</v>
      </c>
      <c r="F759">
        <v>3.580238415825079</v>
      </c>
      <c r="G759">
        <v>2.3612602568050534</v>
      </c>
      <c r="H759">
        <v>2.9133991919275104</v>
      </c>
      <c r="I759">
        <v>2.7242098753970367</v>
      </c>
      <c r="J759">
        <v>3.159033475421893</v>
      </c>
      <c r="K759">
        <v>1.4359840356928544</v>
      </c>
      <c r="L759">
        <f t="shared" si="66"/>
        <v>2.536459115704588</v>
      </c>
      <c r="M759" s="11">
        <f t="shared" si="67"/>
        <v>0.43012099921288105</v>
      </c>
      <c r="N759">
        <f t="shared" si="68"/>
        <v>0.1630501222299775</v>
      </c>
      <c r="O759" t="str">
        <f t="shared" si="69"/>
        <v>accetto</v>
      </c>
      <c r="P759">
        <f t="shared" si="70"/>
        <v>0.1757967362208771</v>
      </c>
      <c r="Q759" t="str">
        <f t="shared" si="71"/>
        <v>accetto</v>
      </c>
    </row>
    <row r="760" spans="1:17" ht="12.75">
      <c r="A760" t="s">
        <v>798</v>
      </c>
      <c r="B760">
        <v>2.658205881128879</v>
      </c>
      <c r="C760">
        <v>2.42714366793507</v>
      </c>
      <c r="D760">
        <v>2.485800129652489</v>
      </c>
      <c r="E760">
        <v>1.5523371173480882</v>
      </c>
      <c r="F760">
        <v>3.129460058848963</v>
      </c>
      <c r="G760">
        <v>3.0092032990683037</v>
      </c>
      <c r="H760">
        <v>1.164967805507331</v>
      </c>
      <c r="I760">
        <v>3.5966859558675424</v>
      </c>
      <c r="J760">
        <v>2.342902679854433</v>
      </c>
      <c r="K760">
        <v>3.528619186049582</v>
      </c>
      <c r="L760">
        <f t="shared" si="66"/>
        <v>2.589532578126068</v>
      </c>
      <c r="M760" s="11">
        <f t="shared" si="67"/>
        <v>0.6190798783849059</v>
      </c>
      <c r="N760">
        <f t="shared" si="68"/>
        <v>0.4004018617813979</v>
      </c>
      <c r="O760" t="str">
        <f t="shared" si="69"/>
        <v>accetto</v>
      </c>
      <c r="P760">
        <f t="shared" si="70"/>
        <v>0.3598385980424154</v>
      </c>
      <c r="Q760" t="str">
        <f t="shared" si="71"/>
        <v>accetto</v>
      </c>
    </row>
    <row r="761" spans="1:17" ht="12.75">
      <c r="A761" t="s">
        <v>799</v>
      </c>
      <c r="B761">
        <v>2.4333946978163112</v>
      </c>
      <c r="C761">
        <v>2.4642028857238074</v>
      </c>
      <c r="D761">
        <v>2.434861792663696</v>
      </c>
      <c r="E761">
        <v>1.8767861477067527</v>
      </c>
      <c r="F761">
        <v>1.7198624672801088</v>
      </c>
      <c r="G761">
        <v>3.8514636567833804</v>
      </c>
      <c r="H761">
        <v>3.103513783071321</v>
      </c>
      <c r="I761">
        <v>2.8350908942434216</v>
      </c>
      <c r="J761">
        <v>1.9715387698829545</v>
      </c>
      <c r="K761">
        <v>2.7628423011947234</v>
      </c>
      <c r="L761">
        <f t="shared" si="66"/>
        <v>2.5453557396366477</v>
      </c>
      <c r="M761" s="11">
        <f t="shared" si="67"/>
        <v>0.4041917207328254</v>
      </c>
      <c r="N761">
        <f t="shared" si="68"/>
        <v>0.20283703399465192</v>
      </c>
      <c r="O761" t="str">
        <f t="shared" si="69"/>
        <v>accetto</v>
      </c>
      <c r="P761">
        <f t="shared" si="70"/>
        <v>0.22559971510937096</v>
      </c>
      <c r="Q761" t="str">
        <f t="shared" si="71"/>
        <v>accetto</v>
      </c>
    </row>
    <row r="762" spans="1:17" ht="12.75">
      <c r="A762" t="s">
        <v>800</v>
      </c>
      <c r="B762">
        <v>3.5738523328291194</v>
      </c>
      <c r="C762">
        <v>3.1643134090973035</v>
      </c>
      <c r="D762">
        <v>1.87981198058651</v>
      </c>
      <c r="E762">
        <v>2.533685301583546</v>
      </c>
      <c r="F762">
        <v>1.864001119513432</v>
      </c>
      <c r="G762">
        <v>4.2446804469364</v>
      </c>
      <c r="H762">
        <v>2.274196819404324</v>
      </c>
      <c r="I762">
        <v>2.750132838434638</v>
      </c>
      <c r="J762">
        <v>2.7211406325875487</v>
      </c>
      <c r="K762">
        <v>3.2199456457101405</v>
      </c>
      <c r="L762">
        <f t="shared" si="66"/>
        <v>2.822576052668296</v>
      </c>
      <c r="M762" s="11">
        <f t="shared" si="67"/>
        <v>0.5632076425484784</v>
      </c>
      <c r="N762">
        <f t="shared" si="68"/>
        <v>1.4426039633597252</v>
      </c>
      <c r="O762" t="str">
        <f t="shared" si="69"/>
        <v>accetto</v>
      </c>
      <c r="P762">
        <f t="shared" si="70"/>
        <v>1.3592453422859019</v>
      </c>
      <c r="Q762" t="str">
        <f t="shared" si="71"/>
        <v>accetto</v>
      </c>
    </row>
    <row r="763" spans="1:17" ht="12.75">
      <c r="A763" t="s">
        <v>801</v>
      </c>
      <c r="B763">
        <v>2.7588477837718983</v>
      </c>
      <c r="C763">
        <v>2.2591745720546896</v>
      </c>
      <c r="D763">
        <v>3.119712117961626</v>
      </c>
      <c r="E763">
        <v>2.036172939701828</v>
      </c>
      <c r="F763">
        <v>1.9915684330158</v>
      </c>
      <c r="G763">
        <v>3.4310609961926275</v>
      </c>
      <c r="H763">
        <v>3.2685117104279016</v>
      </c>
      <c r="I763">
        <v>1.9304424286292488</v>
      </c>
      <c r="J763">
        <v>2.842858056114892</v>
      </c>
      <c r="K763">
        <v>2.8489547395793124</v>
      </c>
      <c r="L763">
        <f t="shared" si="66"/>
        <v>2.6487303777449824</v>
      </c>
      <c r="M763" s="11">
        <f t="shared" si="67"/>
        <v>0.3091860922562088</v>
      </c>
      <c r="N763">
        <f t="shared" si="68"/>
        <v>0.6651424699140053</v>
      </c>
      <c r="O763" t="str">
        <f t="shared" si="69"/>
        <v>accetto</v>
      </c>
      <c r="P763">
        <f t="shared" si="70"/>
        <v>0.8458428953161753</v>
      </c>
      <c r="Q763" t="str">
        <f t="shared" si="71"/>
        <v>accetto</v>
      </c>
    </row>
    <row r="764" spans="1:17" ht="12.75">
      <c r="A764" t="s">
        <v>802</v>
      </c>
      <c r="B764">
        <v>3.3892057850562196</v>
      </c>
      <c r="C764">
        <v>2.691673329176183</v>
      </c>
      <c r="D764">
        <v>1.3160407920713624</v>
      </c>
      <c r="E764">
        <v>3.1155929979627217</v>
      </c>
      <c r="F764">
        <v>2.2720327540184826</v>
      </c>
      <c r="G764">
        <v>2.2309452555282405</v>
      </c>
      <c r="H764">
        <v>1.98149893709342</v>
      </c>
      <c r="I764">
        <v>1.7039583552468685</v>
      </c>
      <c r="J764">
        <v>2.273400166805004</v>
      </c>
      <c r="K764">
        <v>2.7931745876503555</v>
      </c>
      <c r="L764">
        <f t="shared" si="66"/>
        <v>2.376752296060886</v>
      </c>
      <c r="M764" s="11">
        <f t="shared" si="67"/>
        <v>0.4022693077377413</v>
      </c>
      <c r="N764">
        <f t="shared" si="68"/>
        <v>-0.551180488157256</v>
      </c>
      <c r="O764" t="str">
        <f t="shared" si="69"/>
        <v>accetto</v>
      </c>
      <c r="P764">
        <f t="shared" si="70"/>
        <v>-0.6144978789952978</v>
      </c>
      <c r="Q764" t="str">
        <f t="shared" si="71"/>
        <v>accetto</v>
      </c>
    </row>
    <row r="765" spans="1:17" ht="12.75">
      <c r="A765" t="s">
        <v>803</v>
      </c>
      <c r="B765">
        <v>2.9383663326234455</v>
      </c>
      <c r="C765">
        <v>2.048247331267703</v>
      </c>
      <c r="D765">
        <v>2.1945789888400213</v>
      </c>
      <c r="E765">
        <v>3.8477850671824854</v>
      </c>
      <c r="F765">
        <v>2.5131178376545904</v>
      </c>
      <c r="G765">
        <v>0.866410386570351</v>
      </c>
      <c r="H765">
        <v>2.069863868498487</v>
      </c>
      <c r="I765">
        <v>2.274083471254471</v>
      </c>
      <c r="J765">
        <v>2.161091443603027</v>
      </c>
      <c r="K765">
        <v>2.519556977231332</v>
      </c>
      <c r="L765">
        <f t="shared" si="66"/>
        <v>2.3433101704725914</v>
      </c>
      <c r="M765" s="11">
        <f t="shared" si="67"/>
        <v>0.5645132252444753</v>
      </c>
      <c r="N765">
        <f t="shared" si="68"/>
        <v>-0.7007382204122788</v>
      </c>
      <c r="O765" t="str">
        <f t="shared" si="69"/>
        <v>accetto</v>
      </c>
      <c r="P765">
        <f t="shared" si="70"/>
        <v>-0.6594832167334317</v>
      </c>
      <c r="Q765" t="str">
        <f t="shared" si="71"/>
        <v>accetto</v>
      </c>
    </row>
    <row r="766" spans="1:17" ht="12.75">
      <c r="A766" t="s">
        <v>804</v>
      </c>
      <c r="B766">
        <v>1.3783260023592447</v>
      </c>
      <c r="C766">
        <v>3.7977125171255466</v>
      </c>
      <c r="D766">
        <v>2.0869866741145415</v>
      </c>
      <c r="E766">
        <v>2.791053932194245</v>
      </c>
      <c r="F766">
        <v>2.894612339005107</v>
      </c>
      <c r="G766">
        <v>1.223825239121652</v>
      </c>
      <c r="H766">
        <v>3.7060629010375123</v>
      </c>
      <c r="I766">
        <v>1.0907657656207448</v>
      </c>
      <c r="J766">
        <v>2.1701649228043607</v>
      </c>
      <c r="K766">
        <v>2.464852426894595</v>
      </c>
      <c r="L766">
        <f t="shared" si="66"/>
        <v>2.360436272027755</v>
      </c>
      <c r="M766" s="11">
        <f t="shared" si="67"/>
        <v>0.926402076476073</v>
      </c>
      <c r="N766">
        <f t="shared" si="68"/>
        <v>-0.6241479658784576</v>
      </c>
      <c r="O766" t="str">
        <f t="shared" si="69"/>
        <v>accetto</v>
      </c>
      <c r="P766">
        <f t="shared" si="70"/>
        <v>-0.4585353280744702</v>
      </c>
      <c r="Q766" t="str">
        <f t="shared" si="71"/>
        <v>accetto</v>
      </c>
    </row>
    <row r="767" spans="1:17" ht="12.75">
      <c r="A767" t="s">
        <v>805</v>
      </c>
      <c r="B767">
        <v>2.872987762898447</v>
      </c>
      <c r="C767">
        <v>3.3079809832042883</v>
      </c>
      <c r="D767">
        <v>2.5819981417112103</v>
      </c>
      <c r="E767">
        <v>2.27288728652411</v>
      </c>
      <c r="F767">
        <v>2.689260862525771</v>
      </c>
      <c r="G767">
        <v>2.509817879107459</v>
      </c>
      <c r="H767">
        <v>2.1347609095585085</v>
      </c>
      <c r="I767">
        <v>1.49182849862882</v>
      </c>
      <c r="J767">
        <v>3.0546454566206194</v>
      </c>
      <c r="K767">
        <v>2.491534259814898</v>
      </c>
      <c r="L767">
        <f t="shared" si="66"/>
        <v>2.540770204059413</v>
      </c>
      <c r="M767" s="11">
        <f t="shared" si="67"/>
        <v>0.25856262338580727</v>
      </c>
      <c r="N767">
        <f t="shared" si="68"/>
        <v>0.18232989546677122</v>
      </c>
      <c r="O767" t="str">
        <f t="shared" si="69"/>
        <v>accetto</v>
      </c>
      <c r="P767">
        <f t="shared" si="70"/>
        <v>0.2535478968093974</v>
      </c>
      <c r="Q767" t="str">
        <f t="shared" si="71"/>
        <v>accetto</v>
      </c>
    </row>
    <row r="768" spans="1:17" ht="12.75">
      <c r="A768" t="s">
        <v>806</v>
      </c>
      <c r="B768">
        <v>2.6934692140468997</v>
      </c>
      <c r="C768">
        <v>3.1011037280836717</v>
      </c>
      <c r="D768">
        <v>2.123340078601359</v>
      </c>
      <c r="E768">
        <v>1.349215625036777</v>
      </c>
      <c r="F768">
        <v>1.761362360102794</v>
      </c>
      <c r="G768">
        <v>1.3015097200377568</v>
      </c>
      <c r="H768">
        <v>2.492182997098098</v>
      </c>
      <c r="I768">
        <v>1.6819623830747332</v>
      </c>
      <c r="J768">
        <v>2.659370714243323</v>
      </c>
      <c r="K768">
        <v>3.0409890142823315</v>
      </c>
      <c r="L768">
        <f t="shared" si="66"/>
        <v>2.2204505834607744</v>
      </c>
      <c r="M768" s="11">
        <f t="shared" si="67"/>
        <v>0.45030377116466114</v>
      </c>
      <c r="N768">
        <f t="shared" si="68"/>
        <v>-1.2501829969042249</v>
      </c>
      <c r="O768" t="str">
        <f t="shared" si="69"/>
        <v>accetto</v>
      </c>
      <c r="P768">
        <f t="shared" si="70"/>
        <v>-1.3173640210873672</v>
      </c>
      <c r="Q768" t="str">
        <f t="shared" si="71"/>
        <v>accetto</v>
      </c>
    </row>
    <row r="769" spans="1:17" ht="12.75">
      <c r="A769" t="s">
        <v>807</v>
      </c>
      <c r="B769">
        <v>1.358473194495673</v>
      </c>
      <c r="C769">
        <v>2.3410175634614916</v>
      </c>
      <c r="D769">
        <v>1.7978122311001243</v>
      </c>
      <c r="E769">
        <v>3.1495717185157446</v>
      </c>
      <c r="F769">
        <v>2.473190348953267</v>
      </c>
      <c r="G769">
        <v>3.6258799374991213</v>
      </c>
      <c r="H769">
        <v>2.582924220212135</v>
      </c>
      <c r="I769">
        <v>2.111378231297749</v>
      </c>
      <c r="J769">
        <v>2.3597706531052154</v>
      </c>
      <c r="K769">
        <v>2.287930434951022</v>
      </c>
      <c r="L769">
        <f t="shared" si="66"/>
        <v>2.4087948533591543</v>
      </c>
      <c r="M769" s="11">
        <f t="shared" si="67"/>
        <v>0.40567240244143066</v>
      </c>
      <c r="N769">
        <f t="shared" si="68"/>
        <v>-0.40788181557353503</v>
      </c>
      <c r="O769" t="str">
        <f t="shared" si="69"/>
        <v>accetto</v>
      </c>
      <c r="P769">
        <f t="shared" si="70"/>
        <v>-0.4528262701245385</v>
      </c>
      <c r="Q769" t="str">
        <f t="shared" si="71"/>
        <v>accetto</v>
      </c>
    </row>
    <row r="770" spans="1:17" ht="12.75">
      <c r="A770" t="s">
        <v>808</v>
      </c>
      <c r="B770">
        <v>2.713031818491345</v>
      </c>
      <c r="C770">
        <v>2.571116719325346</v>
      </c>
      <c r="D770">
        <v>2.368421287435467</v>
      </c>
      <c r="E770">
        <v>2.8443790114306466</v>
      </c>
      <c r="F770">
        <v>1.1665691495818464</v>
      </c>
      <c r="G770">
        <v>2.464419131484874</v>
      </c>
      <c r="H770">
        <v>2.742545747382792</v>
      </c>
      <c r="I770">
        <v>2.1955878677624696</v>
      </c>
      <c r="J770">
        <v>1.9487332829100978</v>
      </c>
      <c r="K770">
        <v>2.8987266356784858</v>
      </c>
      <c r="L770">
        <f t="shared" si="66"/>
        <v>2.391353065148337</v>
      </c>
      <c r="M770" s="11">
        <f t="shared" si="67"/>
        <v>0.2735539311437118</v>
      </c>
      <c r="N770">
        <f t="shared" si="68"/>
        <v>-0.485883863750619</v>
      </c>
      <c r="O770" t="str">
        <f t="shared" si="69"/>
        <v>accetto</v>
      </c>
      <c r="P770">
        <f t="shared" si="70"/>
        <v>-0.6568950637807267</v>
      </c>
      <c r="Q770" t="str">
        <f t="shared" si="71"/>
        <v>accetto</v>
      </c>
    </row>
    <row r="771" spans="1:17" ht="12.75">
      <c r="A771" t="s">
        <v>809</v>
      </c>
      <c r="B771">
        <v>4.273337431659456</v>
      </c>
      <c r="C771">
        <v>2.88529126242679</v>
      </c>
      <c r="D771">
        <v>3.186333497897067</v>
      </c>
      <c r="E771">
        <v>2.2576833605796764</v>
      </c>
      <c r="F771">
        <v>2.311131434616982</v>
      </c>
      <c r="G771">
        <v>3.2250519396666277</v>
      </c>
      <c r="H771">
        <v>1.7274736749595831</v>
      </c>
      <c r="I771">
        <v>1.1508772638717346</v>
      </c>
      <c r="J771">
        <v>2.4284491813773457</v>
      </c>
      <c r="K771">
        <v>1.8891338610524144</v>
      </c>
      <c r="L771">
        <f t="shared" si="66"/>
        <v>2.5334762908107678</v>
      </c>
      <c r="M771" s="11">
        <f t="shared" si="67"/>
        <v>0.7964796774021371</v>
      </c>
      <c r="N771">
        <f t="shared" si="68"/>
        <v>0.14971052377485647</v>
      </c>
      <c r="O771" t="str">
        <f t="shared" si="69"/>
        <v>accetto</v>
      </c>
      <c r="P771">
        <f t="shared" si="70"/>
        <v>0.11861783209431268</v>
      </c>
      <c r="Q771" t="str">
        <f t="shared" si="71"/>
        <v>accetto</v>
      </c>
    </row>
    <row r="772" spans="1:17" ht="12.75">
      <c r="A772" t="s">
        <v>810</v>
      </c>
      <c r="B772">
        <v>2.286968181508655</v>
      </c>
      <c r="C772">
        <v>2.9112833597969257</v>
      </c>
      <c r="D772">
        <v>2.1012090533145056</v>
      </c>
      <c r="E772">
        <v>2.4820668756956366</v>
      </c>
      <c r="F772">
        <v>2.9330687134211075</v>
      </c>
      <c r="G772">
        <v>2.0718800185682085</v>
      </c>
      <c r="H772">
        <v>3.471293962177242</v>
      </c>
      <c r="I772">
        <v>2.5021367332078626</v>
      </c>
      <c r="J772">
        <v>2.9191236754388683</v>
      </c>
      <c r="K772">
        <v>1.3212821391425678</v>
      </c>
      <c r="L772">
        <f t="shared" si="66"/>
        <v>2.500031271227158</v>
      </c>
      <c r="M772" s="11">
        <f t="shared" si="67"/>
        <v>0.3614649522795727</v>
      </c>
      <c r="N772">
        <f t="shared" si="68"/>
        <v>0.0001398491793300655</v>
      </c>
      <c r="O772" t="str">
        <f t="shared" si="69"/>
        <v>accetto</v>
      </c>
      <c r="P772">
        <f t="shared" si="70"/>
        <v>0.00016447951894913796</v>
      </c>
      <c r="Q772" t="str">
        <f t="shared" si="71"/>
        <v>accetto</v>
      </c>
    </row>
    <row r="773" spans="1:17" ht="12.75">
      <c r="A773" t="s">
        <v>811</v>
      </c>
      <c r="B773">
        <v>3.116620366299685</v>
      </c>
      <c r="C773">
        <v>2.8807806491727206</v>
      </c>
      <c r="D773">
        <v>3.2015687754574174</v>
      </c>
      <c r="E773">
        <v>2.297304568110121</v>
      </c>
      <c r="F773">
        <v>1.667641929589081</v>
      </c>
      <c r="G773">
        <v>2.6890373817764157</v>
      </c>
      <c r="H773">
        <v>1.821764865660498</v>
      </c>
      <c r="I773">
        <v>2.88510315273129</v>
      </c>
      <c r="J773">
        <v>1.2249249573415</v>
      </c>
      <c r="K773">
        <v>3.1857273666560104</v>
      </c>
      <c r="L773">
        <f t="shared" si="66"/>
        <v>2.497047401279474</v>
      </c>
      <c r="M773" s="11">
        <f t="shared" si="67"/>
        <v>0.49903471065649935</v>
      </c>
      <c r="N773">
        <f t="shared" si="68"/>
        <v>-0.01320442289875058</v>
      </c>
      <c r="O773" t="str">
        <f t="shared" si="69"/>
        <v>accetto</v>
      </c>
      <c r="P773">
        <f t="shared" si="70"/>
        <v>-0.013217187472698958</v>
      </c>
      <c r="Q773" t="str">
        <f t="shared" si="71"/>
        <v>accetto</v>
      </c>
    </row>
    <row r="774" spans="1:17" ht="12.75">
      <c r="A774" t="s">
        <v>812</v>
      </c>
      <c r="B774">
        <v>2.959609062125992</v>
      </c>
      <c r="C774">
        <v>2.7565928790886574</v>
      </c>
      <c r="D774">
        <v>3.8555216813256266</v>
      </c>
      <c r="E774">
        <v>2.844440106887305</v>
      </c>
      <c r="F774">
        <v>2.5706271517844925</v>
      </c>
      <c r="G774">
        <v>1.7416606831056924</v>
      </c>
      <c r="H774">
        <v>3.4235205306208627</v>
      </c>
      <c r="I774">
        <v>2.0464546619473367</v>
      </c>
      <c r="J774">
        <v>2.8971429771308976</v>
      </c>
      <c r="K774">
        <v>3.565192855735404</v>
      </c>
      <c r="L774">
        <f aca="true" t="shared" si="72" ref="L774:L837">AVERAGE(B774:K774)</f>
        <v>2.8660762589752267</v>
      </c>
      <c r="M774" s="11">
        <f aca="true" t="shared" si="73" ref="M774:M837">VAR(B774:K774)</f>
        <v>0.42489541777437345</v>
      </c>
      <c r="N774">
        <f aca="true" t="shared" si="74" ref="N774:N837">(L774-$C$1)/($C$2/10)^0.5</f>
        <v>1.6371428000348487</v>
      </c>
      <c r="O774" t="str">
        <f aca="true" t="shared" si="75" ref="O774:O837">IF(N774&lt;$G$1,"accetto","rifiuto")</f>
        <v>accetto</v>
      </c>
      <c r="P774">
        <f aca="true" t="shared" si="76" ref="P774:P837">(L774-$C$1)/(M774/10)^0.5</f>
        <v>1.775949208157768</v>
      </c>
      <c r="Q774" t="str">
        <f aca="true" t="shared" si="77" ref="Q774:Q837">IF(P774&lt;$G$2,"accetto","rifiuto")</f>
        <v>accetto</v>
      </c>
    </row>
    <row r="775" spans="1:17" ht="12.75">
      <c r="A775" t="s">
        <v>813</v>
      </c>
      <c r="B775">
        <v>2.6992596163404414</v>
      </c>
      <c r="C775">
        <v>3.1958402725081214</v>
      </c>
      <c r="D775">
        <v>1.3334787216217592</v>
      </c>
      <c r="E775">
        <v>2.0184528456081807</v>
      </c>
      <c r="F775">
        <v>1.6724893717423583</v>
      </c>
      <c r="G775">
        <v>2.8314637534481335</v>
      </c>
      <c r="H775">
        <v>1.945208235838436</v>
      </c>
      <c r="I775">
        <v>1.9474864532617175</v>
      </c>
      <c r="J775">
        <v>1.7142706252207063</v>
      </c>
      <c r="K775">
        <v>3.3750702257157172</v>
      </c>
      <c r="L775">
        <f t="shared" si="72"/>
        <v>2.273302012130557</v>
      </c>
      <c r="M775" s="11">
        <f t="shared" si="73"/>
        <v>0.48816262092057155</v>
      </c>
      <c r="N775">
        <f t="shared" si="74"/>
        <v>-1.0138242224769938</v>
      </c>
      <c r="O775" t="str">
        <f t="shared" si="75"/>
        <v>accetto</v>
      </c>
      <c r="P775">
        <f t="shared" si="76"/>
        <v>-1.026042628132051</v>
      </c>
      <c r="Q775" t="str">
        <f t="shared" si="77"/>
        <v>accetto</v>
      </c>
    </row>
    <row r="776" spans="1:17" ht="12.75">
      <c r="A776" t="s">
        <v>814</v>
      </c>
      <c r="B776">
        <v>3.110943312155996</v>
      </c>
      <c r="C776">
        <v>3.2668540942222535</v>
      </c>
      <c r="D776">
        <v>2.869325251049304</v>
      </c>
      <c r="E776">
        <v>2.4903437022976505</v>
      </c>
      <c r="F776">
        <v>2.920737077827198</v>
      </c>
      <c r="G776">
        <v>1.337884025601852</v>
      </c>
      <c r="H776">
        <v>3.633635844944365</v>
      </c>
      <c r="I776">
        <v>2.2951614038015578</v>
      </c>
      <c r="J776">
        <v>3.612442152584663</v>
      </c>
      <c r="K776">
        <v>2.2634118635289724</v>
      </c>
      <c r="L776">
        <f t="shared" si="72"/>
        <v>2.780073872801381</v>
      </c>
      <c r="M776" s="11">
        <f t="shared" si="73"/>
        <v>0.49572459673256714</v>
      </c>
      <c r="N776">
        <f t="shared" si="74"/>
        <v>1.2525284366110356</v>
      </c>
      <c r="O776" t="str">
        <f t="shared" si="75"/>
        <v>accetto</v>
      </c>
      <c r="P776">
        <f t="shared" si="76"/>
        <v>1.2579180899289173</v>
      </c>
      <c r="Q776" t="str">
        <f t="shared" si="77"/>
        <v>accetto</v>
      </c>
    </row>
    <row r="777" spans="1:17" ht="12.75">
      <c r="A777" t="s">
        <v>815</v>
      </c>
      <c r="B777">
        <v>1.6650405493555809</v>
      </c>
      <c r="C777">
        <v>2.189762094415073</v>
      </c>
      <c r="D777">
        <v>1.7826830667013382</v>
      </c>
      <c r="E777">
        <v>2.0721388703714183</v>
      </c>
      <c r="F777">
        <v>2.9436888723409993</v>
      </c>
      <c r="G777">
        <v>2.747888384290036</v>
      </c>
      <c r="H777">
        <v>2.2608362076982758</v>
      </c>
      <c r="I777">
        <v>2.413752508500693</v>
      </c>
      <c r="J777">
        <v>1.6366729641640632</v>
      </c>
      <c r="K777">
        <v>2.8413981962557955</v>
      </c>
      <c r="L777">
        <f t="shared" si="72"/>
        <v>2.2553861714093273</v>
      </c>
      <c r="M777" s="11">
        <f t="shared" si="73"/>
        <v>0.23083189277816826</v>
      </c>
      <c r="N777">
        <f t="shared" si="74"/>
        <v>-1.0939462979304515</v>
      </c>
      <c r="O777" t="str">
        <f t="shared" si="75"/>
        <v>accetto</v>
      </c>
      <c r="P777">
        <f t="shared" si="76"/>
        <v>-1.6100267758812763</v>
      </c>
      <c r="Q777" t="str">
        <f t="shared" si="77"/>
        <v>accetto</v>
      </c>
    </row>
    <row r="778" spans="1:17" ht="12.75">
      <c r="A778" t="s">
        <v>816</v>
      </c>
      <c r="B778">
        <v>3.619397387992649</v>
      </c>
      <c r="C778">
        <v>3.112044638151019</v>
      </c>
      <c r="D778">
        <v>1.438826582202637</v>
      </c>
      <c r="E778">
        <v>3.678499203433603</v>
      </c>
      <c r="F778">
        <v>1.76620015560502</v>
      </c>
      <c r="G778">
        <v>3.6131913758163137</v>
      </c>
      <c r="H778">
        <v>1.450849524962905</v>
      </c>
      <c r="I778">
        <v>2.863941615875092</v>
      </c>
      <c r="J778">
        <v>2.9279254406355903</v>
      </c>
      <c r="K778">
        <v>2.6471869939655335</v>
      </c>
      <c r="L778">
        <f t="shared" si="72"/>
        <v>2.711806291864036</v>
      </c>
      <c r="M778" s="11">
        <f t="shared" si="73"/>
        <v>0.7677323508370727</v>
      </c>
      <c r="N778">
        <f t="shared" si="74"/>
        <v>0.9472265333402913</v>
      </c>
      <c r="O778" t="str">
        <f t="shared" si="75"/>
        <v>accetto</v>
      </c>
      <c r="P778">
        <f t="shared" si="76"/>
        <v>0.7644233356007103</v>
      </c>
      <c r="Q778" t="str">
        <f t="shared" si="77"/>
        <v>accetto</v>
      </c>
    </row>
    <row r="779" spans="1:17" ht="12.75">
      <c r="A779" t="s">
        <v>817</v>
      </c>
      <c r="B779">
        <v>2.693974859339505</v>
      </c>
      <c r="C779">
        <v>3.737343774846522</v>
      </c>
      <c r="D779">
        <v>2.528865995495835</v>
      </c>
      <c r="E779">
        <v>3.1416116236232483</v>
      </c>
      <c r="F779">
        <v>1.518176718200266</v>
      </c>
      <c r="G779">
        <v>1.2243718826812255</v>
      </c>
      <c r="H779">
        <v>2.809226614999716</v>
      </c>
      <c r="I779">
        <v>2.6587605635643285</v>
      </c>
      <c r="J779">
        <v>3.880834493684233</v>
      </c>
      <c r="K779">
        <v>1.4409906475884782</v>
      </c>
      <c r="L779">
        <f t="shared" si="72"/>
        <v>2.5634157174023358</v>
      </c>
      <c r="M779" s="11">
        <f t="shared" si="73"/>
        <v>0.8534626473471181</v>
      </c>
      <c r="N779">
        <f t="shared" si="74"/>
        <v>0.2836037099070783</v>
      </c>
      <c r="O779" t="str">
        <f t="shared" si="75"/>
        <v>accetto</v>
      </c>
      <c r="P779">
        <f t="shared" si="76"/>
        <v>0.21707242132111143</v>
      </c>
      <c r="Q779" t="str">
        <f t="shared" si="77"/>
        <v>accetto</v>
      </c>
    </row>
    <row r="780" spans="1:17" ht="12.75">
      <c r="A780" t="s">
        <v>818</v>
      </c>
      <c r="B780">
        <v>2.4732450133092243</v>
      </c>
      <c r="C780">
        <v>2.1509841649640293</v>
      </c>
      <c r="D780">
        <v>2.676843210959987</v>
      </c>
      <c r="E780">
        <v>3.532059824924545</v>
      </c>
      <c r="F780">
        <v>2.307653816912989</v>
      </c>
      <c r="G780">
        <v>1.3298773052292745</v>
      </c>
      <c r="H780">
        <v>1.91321350985163</v>
      </c>
      <c r="I780">
        <v>1.2715632996241766</v>
      </c>
      <c r="J780">
        <v>1.657387539521551</v>
      </c>
      <c r="K780">
        <v>1.7603365995410059</v>
      </c>
      <c r="L780">
        <f t="shared" si="72"/>
        <v>2.1073164284838413</v>
      </c>
      <c r="M780" s="11">
        <f t="shared" si="73"/>
        <v>0.4659557782073757</v>
      </c>
      <c r="N780">
        <f t="shared" si="74"/>
        <v>-1.7561343191150622</v>
      </c>
      <c r="O780" t="str">
        <f t="shared" si="75"/>
        <v>accetto</v>
      </c>
      <c r="P780">
        <f t="shared" si="76"/>
        <v>-1.819157835929601</v>
      </c>
      <c r="Q780" t="str">
        <f t="shared" si="77"/>
        <v>accetto</v>
      </c>
    </row>
    <row r="781" spans="1:17" ht="12.75">
      <c r="A781" t="s">
        <v>819</v>
      </c>
      <c r="B781">
        <v>2.884914239148202</v>
      </c>
      <c r="C781">
        <v>2.1224670566812165</v>
      </c>
      <c r="D781">
        <v>2.595137684330666</v>
      </c>
      <c r="E781">
        <v>2.915453928601437</v>
      </c>
      <c r="F781">
        <v>3.235098926736555</v>
      </c>
      <c r="G781">
        <v>2.905913390711703</v>
      </c>
      <c r="H781">
        <v>2.312252053914108</v>
      </c>
      <c r="I781">
        <v>3.4620669404466753</v>
      </c>
      <c r="J781">
        <v>1.3268900589537225</v>
      </c>
      <c r="K781">
        <v>1.2095031778608245</v>
      </c>
      <c r="L781">
        <f t="shared" si="72"/>
        <v>2.496969745738511</v>
      </c>
      <c r="M781" s="11">
        <f t="shared" si="73"/>
        <v>0.5755309555435962</v>
      </c>
      <c r="N781">
        <f t="shared" si="74"/>
        <v>-0.013551709035595935</v>
      </c>
      <c r="O781" t="str">
        <f t="shared" si="75"/>
        <v>accetto</v>
      </c>
      <c r="P781">
        <f t="shared" si="76"/>
        <v>-0.012631203348668863</v>
      </c>
      <c r="Q781" t="str">
        <f t="shared" si="77"/>
        <v>accetto</v>
      </c>
    </row>
    <row r="782" spans="1:17" ht="12.75">
      <c r="A782" t="s">
        <v>820</v>
      </c>
      <c r="B782">
        <v>1.1383108931022434</v>
      </c>
      <c r="C782">
        <v>2.181342175822465</v>
      </c>
      <c r="D782">
        <v>2.901520145045424</v>
      </c>
      <c r="E782">
        <v>3.172006613310714</v>
      </c>
      <c r="F782">
        <v>2.934897557682916</v>
      </c>
      <c r="G782">
        <v>2.565790160169854</v>
      </c>
      <c r="H782">
        <v>2.2330956548250924</v>
      </c>
      <c r="I782">
        <v>2.309393429652573</v>
      </c>
      <c r="J782">
        <v>2.9276006700501966</v>
      </c>
      <c r="K782">
        <v>1.5698393579054937</v>
      </c>
      <c r="L782">
        <f t="shared" si="72"/>
        <v>2.3933796657566972</v>
      </c>
      <c r="M782" s="11">
        <f t="shared" si="73"/>
        <v>0.42266072992647863</v>
      </c>
      <c r="N782">
        <f t="shared" si="74"/>
        <v>-0.4768206303035471</v>
      </c>
      <c r="O782" t="str">
        <f t="shared" si="75"/>
        <v>accetto</v>
      </c>
      <c r="P782">
        <f t="shared" si="76"/>
        <v>-0.5186138255510939</v>
      </c>
      <c r="Q782" t="str">
        <f t="shared" si="77"/>
        <v>accetto</v>
      </c>
    </row>
    <row r="783" spans="1:17" ht="12.75">
      <c r="A783" t="s">
        <v>821</v>
      </c>
      <c r="B783">
        <v>1.8621344925350058</v>
      </c>
      <c r="C783">
        <v>3.812266098011605</v>
      </c>
      <c r="D783">
        <v>1.5441744427835147</v>
      </c>
      <c r="E783">
        <v>3.4425099632153433</v>
      </c>
      <c r="F783">
        <v>2.6731059375651967</v>
      </c>
      <c r="G783">
        <v>2.5210723053339734</v>
      </c>
      <c r="H783">
        <v>1.315822134647533</v>
      </c>
      <c r="I783">
        <v>2.40180513117366</v>
      </c>
      <c r="J783">
        <v>1.9206607244632323</v>
      </c>
      <c r="K783">
        <v>2.7997897786087833</v>
      </c>
      <c r="L783">
        <f t="shared" si="72"/>
        <v>2.4293341008337848</v>
      </c>
      <c r="M783" s="11">
        <f t="shared" si="73"/>
        <v>0.6387491794897326</v>
      </c>
      <c r="N783">
        <f t="shared" si="74"/>
        <v>-0.316027508453606</v>
      </c>
      <c r="O783" t="str">
        <f t="shared" si="75"/>
        <v>accetto</v>
      </c>
      <c r="P783">
        <f t="shared" si="76"/>
        <v>-0.27960485731978657</v>
      </c>
      <c r="Q783" t="str">
        <f t="shared" si="77"/>
        <v>accetto</v>
      </c>
    </row>
    <row r="784" spans="1:17" ht="12.75">
      <c r="A784" t="s">
        <v>822</v>
      </c>
      <c r="B784">
        <v>2.9601436473717513</v>
      </c>
      <c r="C784">
        <v>2.706248615027107</v>
      </c>
      <c r="D784">
        <v>3.069332482846221</v>
      </c>
      <c r="E784">
        <v>1.3426591178722447</v>
      </c>
      <c r="F784">
        <v>3.5161557128913046</v>
      </c>
      <c r="G784">
        <v>3.059144011560875</v>
      </c>
      <c r="H784">
        <v>3.378337224871757</v>
      </c>
      <c r="I784">
        <v>2.6648130332114306</v>
      </c>
      <c r="J784">
        <v>2.783534367699758</v>
      </c>
      <c r="K784">
        <v>3.1014140286924885</v>
      </c>
      <c r="L784">
        <f t="shared" si="72"/>
        <v>2.8581782242044937</v>
      </c>
      <c r="M784" s="11">
        <f t="shared" si="73"/>
        <v>0.3578751449483598</v>
      </c>
      <c r="N784">
        <f t="shared" si="74"/>
        <v>1.601821714762817</v>
      </c>
      <c r="O784" t="str">
        <f t="shared" si="75"/>
        <v>accetto</v>
      </c>
      <c r="P784">
        <f t="shared" si="76"/>
        <v>1.89336092738295</v>
      </c>
      <c r="Q784" t="str">
        <f t="shared" si="77"/>
        <v>rifiuto</v>
      </c>
    </row>
    <row r="785" spans="1:17" ht="12.75">
      <c r="A785" t="s">
        <v>823</v>
      </c>
      <c r="B785">
        <v>2.29194424567595</v>
      </c>
      <c r="C785">
        <v>3.8217648337467836</v>
      </c>
      <c r="D785">
        <v>2.562911438718629</v>
      </c>
      <c r="E785">
        <v>2.3893906951582267</v>
      </c>
      <c r="F785">
        <v>2.944545012621802</v>
      </c>
      <c r="G785">
        <v>3.426575303453774</v>
      </c>
      <c r="H785">
        <v>2.4698879787433725</v>
      </c>
      <c r="I785">
        <v>1.8199625496890803</v>
      </c>
      <c r="J785">
        <v>2.1523282650105102</v>
      </c>
      <c r="K785">
        <v>2.349715627159412</v>
      </c>
      <c r="L785">
        <f t="shared" si="72"/>
        <v>2.622902594997754</v>
      </c>
      <c r="M785" s="11">
        <f t="shared" si="73"/>
        <v>0.36871911315577993</v>
      </c>
      <c r="N785">
        <f t="shared" si="74"/>
        <v>0.5496371140522073</v>
      </c>
      <c r="O785" t="str">
        <f t="shared" si="75"/>
        <v>accetto</v>
      </c>
      <c r="P785">
        <f t="shared" si="76"/>
        <v>0.6400490060914428</v>
      </c>
      <c r="Q785" t="str">
        <f t="shared" si="77"/>
        <v>accetto</v>
      </c>
    </row>
    <row r="786" spans="1:17" ht="12.75">
      <c r="A786" t="s">
        <v>824</v>
      </c>
      <c r="B786">
        <v>2.6940311314706378</v>
      </c>
      <c r="C786">
        <v>2.8477939259028062</v>
      </c>
      <c r="D786">
        <v>2.4208331503723457</v>
      </c>
      <c r="E786">
        <v>2.851033592880867</v>
      </c>
      <c r="F786">
        <v>1.9041585200648115</v>
      </c>
      <c r="G786">
        <v>1.4573095656169244</v>
      </c>
      <c r="H786">
        <v>2.7541104742181233</v>
      </c>
      <c r="I786">
        <v>2.9770550305522647</v>
      </c>
      <c r="J786">
        <v>2.2580274244671728</v>
      </c>
      <c r="K786">
        <v>3.782290737644871</v>
      </c>
      <c r="L786">
        <f t="shared" si="72"/>
        <v>2.5946643553190825</v>
      </c>
      <c r="M786" s="11">
        <f t="shared" si="73"/>
        <v>0.40396573069038133</v>
      </c>
      <c r="N786">
        <f t="shared" si="74"/>
        <v>0.4233518670793244</v>
      </c>
      <c r="O786" t="str">
        <f t="shared" si="75"/>
        <v>accetto</v>
      </c>
      <c r="P786">
        <f t="shared" si="76"/>
        <v>0.4709927470578245</v>
      </c>
      <c r="Q786" t="str">
        <f t="shared" si="77"/>
        <v>accetto</v>
      </c>
    </row>
    <row r="787" spans="1:17" ht="12.75">
      <c r="A787" t="s">
        <v>825</v>
      </c>
      <c r="B787">
        <v>2.461710834202222</v>
      </c>
      <c r="C787">
        <v>2.592845800818395</v>
      </c>
      <c r="D787">
        <v>2.2394166229264556</v>
      </c>
      <c r="E787">
        <v>3.0169447365369706</v>
      </c>
      <c r="F787">
        <v>3.2747900724871215</v>
      </c>
      <c r="G787">
        <v>2.841520387169112</v>
      </c>
      <c r="H787">
        <v>1.5689390038073725</v>
      </c>
      <c r="I787">
        <v>1.724024997208744</v>
      </c>
      <c r="J787">
        <v>1.1633535992314137</v>
      </c>
      <c r="K787">
        <v>2.1673280035076914</v>
      </c>
      <c r="L787">
        <f t="shared" si="72"/>
        <v>2.30508740578955</v>
      </c>
      <c r="M787" s="11">
        <f t="shared" si="73"/>
        <v>0.4498394043301772</v>
      </c>
      <c r="N787">
        <f t="shared" si="74"/>
        <v>-0.871675620650797</v>
      </c>
      <c r="O787" t="str">
        <f t="shared" si="75"/>
        <v>accetto</v>
      </c>
      <c r="P787">
        <f t="shared" si="76"/>
        <v>-0.9189907797099952</v>
      </c>
      <c r="Q787" t="str">
        <f t="shared" si="77"/>
        <v>accetto</v>
      </c>
    </row>
    <row r="788" spans="1:17" ht="12.75">
      <c r="A788" t="s">
        <v>826</v>
      </c>
      <c r="B788">
        <v>3.711664389747966</v>
      </c>
      <c r="C788">
        <v>3.0539090955903703</v>
      </c>
      <c r="D788">
        <v>3.112517324052533</v>
      </c>
      <c r="E788">
        <v>2.6066678439997304</v>
      </c>
      <c r="F788">
        <v>2.186781279240222</v>
      </c>
      <c r="G788">
        <v>3.5895377874385304</v>
      </c>
      <c r="H788">
        <v>3.2537394721180135</v>
      </c>
      <c r="I788">
        <v>3.31152291191529</v>
      </c>
      <c r="J788">
        <v>3.762360756572889</v>
      </c>
      <c r="K788">
        <v>2.3060814127916274</v>
      </c>
      <c r="L788">
        <f t="shared" si="72"/>
        <v>3.089478227346717</v>
      </c>
      <c r="M788" s="11">
        <f t="shared" si="73"/>
        <v>0.314411762166003</v>
      </c>
      <c r="N788">
        <f t="shared" si="74"/>
        <v>2.63622677520667</v>
      </c>
      <c r="O788" t="str">
        <f t="shared" si="75"/>
        <v>rifiuto</v>
      </c>
      <c r="P788">
        <f t="shared" si="76"/>
        <v>3.3244390613973676</v>
      </c>
      <c r="Q788" t="str">
        <f t="shared" si="77"/>
        <v>rifiuto</v>
      </c>
    </row>
    <row r="789" spans="1:17" ht="12.75">
      <c r="A789" t="s">
        <v>827</v>
      </c>
      <c r="B789">
        <v>1.8127114836488545</v>
      </c>
      <c r="C789">
        <v>2.933591240353053</v>
      </c>
      <c r="D789">
        <v>2.8247175288129256</v>
      </c>
      <c r="E789">
        <v>2.5453874931963583</v>
      </c>
      <c r="F789">
        <v>2.642105620524262</v>
      </c>
      <c r="G789">
        <v>1.6517506797572423</v>
      </c>
      <c r="H789">
        <v>2.362748252729716</v>
      </c>
      <c r="I789">
        <v>1.986581114422279</v>
      </c>
      <c r="J789">
        <v>2.7983701131290672</v>
      </c>
      <c r="K789">
        <v>1.5548532854973018</v>
      </c>
      <c r="L789">
        <f t="shared" si="72"/>
        <v>2.311281681207106</v>
      </c>
      <c r="M789" s="11">
        <f t="shared" si="73"/>
        <v>0.2684674750237019</v>
      </c>
      <c r="N789">
        <f t="shared" si="74"/>
        <v>-0.8439739788407742</v>
      </c>
      <c r="O789" t="str">
        <f t="shared" si="75"/>
        <v>accetto</v>
      </c>
      <c r="P789">
        <f t="shared" si="76"/>
        <v>-1.1517765174817352</v>
      </c>
      <c r="Q789" t="str">
        <f t="shared" si="77"/>
        <v>accetto</v>
      </c>
    </row>
    <row r="790" spans="1:17" ht="12.75">
      <c r="A790" t="s">
        <v>828</v>
      </c>
      <c r="B790">
        <v>2.0332853754871394</v>
      </c>
      <c r="C790">
        <v>1.7556451115797245</v>
      </c>
      <c r="D790">
        <v>2.7924671665732603</v>
      </c>
      <c r="E790">
        <v>1.1964126723842128</v>
      </c>
      <c r="F790">
        <v>1.9683151806566457</v>
      </c>
      <c r="G790">
        <v>1.3568782815218583</v>
      </c>
      <c r="H790">
        <v>3.1990960172379346</v>
      </c>
      <c r="I790">
        <v>2.9104505322561636</v>
      </c>
      <c r="J790">
        <v>2.9885964446475555</v>
      </c>
      <c r="K790">
        <v>3.6186385181099467</v>
      </c>
      <c r="L790">
        <f t="shared" si="72"/>
        <v>2.381978530045444</v>
      </c>
      <c r="M790" s="11">
        <f t="shared" si="73"/>
        <v>0.6837969491373576</v>
      </c>
      <c r="N790">
        <f t="shared" si="74"/>
        <v>-0.5278080592456719</v>
      </c>
      <c r="O790" t="str">
        <f t="shared" si="75"/>
        <v>accetto</v>
      </c>
      <c r="P790">
        <f t="shared" si="76"/>
        <v>-0.45133336496449417</v>
      </c>
      <c r="Q790" t="str">
        <f t="shared" si="77"/>
        <v>accetto</v>
      </c>
    </row>
    <row r="791" spans="1:17" ht="12.75">
      <c r="A791" t="s">
        <v>829</v>
      </c>
      <c r="B791">
        <v>0.5288933595875276</v>
      </c>
      <c r="C791">
        <v>3.4951871090561326</v>
      </c>
      <c r="D791">
        <v>2.4644729919532438</v>
      </c>
      <c r="E791">
        <v>2.6066678439997304</v>
      </c>
      <c r="F791">
        <v>2.4166400727153814</v>
      </c>
      <c r="G791">
        <v>2.7637699874708233</v>
      </c>
      <c r="H791">
        <v>1.7365463502733292</v>
      </c>
      <c r="I791">
        <v>3.329444781793427</v>
      </c>
      <c r="J791">
        <v>1.8350981451885673</v>
      </c>
      <c r="K791">
        <v>2.8820323021466265</v>
      </c>
      <c r="L791">
        <f t="shared" si="72"/>
        <v>2.405875294418479</v>
      </c>
      <c r="M791" s="11">
        <f t="shared" si="73"/>
        <v>0.7483456807392864</v>
      </c>
      <c r="N791">
        <f t="shared" si="74"/>
        <v>-0.42093848008487006</v>
      </c>
      <c r="O791" t="str">
        <f t="shared" si="75"/>
        <v>accetto</v>
      </c>
      <c r="P791">
        <f t="shared" si="76"/>
        <v>-0.34407451198586025</v>
      </c>
      <c r="Q791" t="str">
        <f t="shared" si="77"/>
        <v>accetto</v>
      </c>
    </row>
    <row r="792" spans="1:17" ht="12.75">
      <c r="A792" t="s">
        <v>830</v>
      </c>
      <c r="B792">
        <v>2.528703610203138</v>
      </c>
      <c r="C792">
        <v>2.358612251091472</v>
      </c>
      <c r="D792">
        <v>2.550646525794491</v>
      </c>
      <c r="E792">
        <v>2.967926083107386</v>
      </c>
      <c r="F792">
        <v>3.702834488485678</v>
      </c>
      <c r="G792">
        <v>3.070306794602402</v>
      </c>
      <c r="H792">
        <v>2.0266742039666497</v>
      </c>
      <c r="I792">
        <v>2.3324617878665777</v>
      </c>
      <c r="J792">
        <v>2.5323854153543834</v>
      </c>
      <c r="K792">
        <v>2.2651273596409283</v>
      </c>
      <c r="L792">
        <f t="shared" si="72"/>
        <v>2.6335678520113106</v>
      </c>
      <c r="M792" s="11">
        <f t="shared" si="73"/>
        <v>0.23825683915454318</v>
      </c>
      <c r="N792">
        <f t="shared" si="74"/>
        <v>0.5973335934118451</v>
      </c>
      <c r="O792" t="str">
        <f t="shared" si="75"/>
        <v>accetto</v>
      </c>
      <c r="P792">
        <f t="shared" si="76"/>
        <v>0.865325005721145</v>
      </c>
      <c r="Q792" t="str">
        <f t="shared" si="77"/>
        <v>accetto</v>
      </c>
    </row>
    <row r="793" spans="1:17" ht="12.75">
      <c r="A793" t="s">
        <v>831</v>
      </c>
      <c r="B793">
        <v>0.7304183311498491</v>
      </c>
      <c r="C793">
        <v>3.0076614426752712</v>
      </c>
      <c r="D793">
        <v>2.073762723298387</v>
      </c>
      <c r="E793">
        <v>2.5994521490133593</v>
      </c>
      <c r="F793">
        <v>2.1281931479677496</v>
      </c>
      <c r="G793">
        <v>2.899868959940477</v>
      </c>
      <c r="H793">
        <v>3.036289487445174</v>
      </c>
      <c r="I793">
        <v>2.408626921242103</v>
      </c>
      <c r="J793">
        <v>1.1889429489201575</v>
      </c>
      <c r="K793">
        <v>2.415114294074101</v>
      </c>
      <c r="L793">
        <f t="shared" si="72"/>
        <v>2.248833040572663</v>
      </c>
      <c r="M793" s="11">
        <f t="shared" si="73"/>
        <v>0.5855585669431002</v>
      </c>
      <c r="N793">
        <f t="shared" si="74"/>
        <v>-1.123252789962915</v>
      </c>
      <c r="O793" t="str">
        <f t="shared" si="75"/>
        <v>accetto</v>
      </c>
      <c r="P793">
        <f t="shared" si="76"/>
        <v>-1.03795216360252</v>
      </c>
      <c r="Q793" t="str">
        <f t="shared" si="77"/>
        <v>accetto</v>
      </c>
    </row>
    <row r="794" spans="1:17" ht="12.75">
      <c r="A794" t="s">
        <v>832</v>
      </c>
      <c r="B794">
        <v>2.0409255231197676</v>
      </c>
      <c r="C794">
        <v>2.3329626098336576</v>
      </c>
      <c r="D794">
        <v>2.431438035428073</v>
      </c>
      <c r="E794">
        <v>2.870937849550046</v>
      </c>
      <c r="F794">
        <v>2.613402814208712</v>
      </c>
      <c r="G794">
        <v>2.261695563529429</v>
      </c>
      <c r="H794">
        <v>3.28432578705133</v>
      </c>
      <c r="I794">
        <v>3.220855646459313</v>
      </c>
      <c r="J794">
        <v>2.242944885548468</v>
      </c>
      <c r="K794">
        <v>2.2177550679907654</v>
      </c>
      <c r="L794">
        <f t="shared" si="72"/>
        <v>2.551724378271956</v>
      </c>
      <c r="M794" s="11">
        <f t="shared" si="73"/>
        <v>0.1893756580737305</v>
      </c>
      <c r="N794">
        <f t="shared" si="74"/>
        <v>0.23131845182001382</v>
      </c>
      <c r="O794" t="str">
        <f t="shared" si="75"/>
        <v>accetto</v>
      </c>
      <c r="P794">
        <f t="shared" si="76"/>
        <v>0.375866138004269</v>
      </c>
      <c r="Q794" t="str">
        <f t="shared" si="77"/>
        <v>accetto</v>
      </c>
    </row>
    <row r="795" spans="1:17" ht="12.75">
      <c r="A795" t="s">
        <v>833</v>
      </c>
      <c r="B795">
        <v>2.8422495132110726</v>
      </c>
      <c r="C795">
        <v>2.7674855559007483</v>
      </c>
      <c r="D795">
        <v>2.763249068314053</v>
      </c>
      <c r="E795">
        <v>4.526928594495985</v>
      </c>
      <c r="F795">
        <v>2.357838911232193</v>
      </c>
      <c r="G795">
        <v>2.780079258848218</v>
      </c>
      <c r="H795">
        <v>1.6753785437322222</v>
      </c>
      <c r="I795">
        <v>2.866600072127312</v>
      </c>
      <c r="J795">
        <v>1.473557741537661</v>
      </c>
      <c r="K795">
        <v>0.809032106117229</v>
      </c>
      <c r="L795">
        <f t="shared" si="72"/>
        <v>2.4862399365516694</v>
      </c>
      <c r="M795" s="11">
        <f t="shared" si="73"/>
        <v>1.0211706567909518</v>
      </c>
      <c r="N795">
        <f t="shared" si="74"/>
        <v>-0.0615368744903547</v>
      </c>
      <c r="O795" t="str">
        <f t="shared" si="75"/>
        <v>accetto</v>
      </c>
      <c r="P795">
        <f t="shared" si="76"/>
        <v>-0.04305972709361875</v>
      </c>
      <c r="Q795" t="str">
        <f t="shared" si="77"/>
        <v>accetto</v>
      </c>
    </row>
    <row r="796" spans="1:17" ht="12.75">
      <c r="A796" t="s">
        <v>834</v>
      </c>
      <c r="B796">
        <v>2.3238264274004905</v>
      </c>
      <c r="C796">
        <v>3.9431325661735173</v>
      </c>
      <c r="D796">
        <v>2.3478891945603664</v>
      </c>
      <c r="E796">
        <v>3.045421650440403</v>
      </c>
      <c r="F796">
        <v>2.752206868410667</v>
      </c>
      <c r="G796">
        <v>3.0775996627971836</v>
      </c>
      <c r="H796">
        <v>3.230010318306995</v>
      </c>
      <c r="I796">
        <v>2.4761679485777677</v>
      </c>
      <c r="J796">
        <v>2.653882573682722</v>
      </c>
      <c r="K796">
        <v>2.4351335066683077</v>
      </c>
      <c r="L796">
        <f t="shared" si="72"/>
        <v>2.828527071701842</v>
      </c>
      <c r="M796" s="11">
        <f t="shared" si="73"/>
        <v>0.2570656724011968</v>
      </c>
      <c r="N796">
        <f t="shared" si="74"/>
        <v>1.4692177295485327</v>
      </c>
      <c r="O796" t="str">
        <f t="shared" si="75"/>
        <v>accetto</v>
      </c>
      <c r="P796">
        <f t="shared" si="76"/>
        <v>2.049033786006366</v>
      </c>
      <c r="Q796" t="str">
        <f t="shared" si="77"/>
        <v>rifiuto</v>
      </c>
    </row>
    <row r="797" spans="1:17" ht="12.75">
      <c r="A797" t="s">
        <v>835</v>
      </c>
      <c r="B797">
        <v>1.8144446652877377</v>
      </c>
      <c r="C797">
        <v>3.7887861493527453</v>
      </c>
      <c r="D797">
        <v>2.6953792509550567</v>
      </c>
      <c r="E797">
        <v>2.995556503381067</v>
      </c>
      <c r="F797">
        <v>3.742122082667265</v>
      </c>
      <c r="G797">
        <v>2.0082394538076187</v>
      </c>
      <c r="H797">
        <v>2.875539302101515</v>
      </c>
      <c r="I797">
        <v>3.879741206565086</v>
      </c>
      <c r="J797">
        <v>4.377264018985443</v>
      </c>
      <c r="K797">
        <v>2.612581241094176</v>
      </c>
      <c r="L797">
        <f t="shared" si="72"/>
        <v>3.078965387419771</v>
      </c>
      <c r="M797" s="11">
        <f t="shared" si="73"/>
        <v>0.7143224397270037</v>
      </c>
      <c r="N797">
        <f t="shared" si="74"/>
        <v>2.5892119257802197</v>
      </c>
      <c r="O797" t="str">
        <f t="shared" si="75"/>
        <v>rifiuto</v>
      </c>
      <c r="P797">
        <f t="shared" si="76"/>
        <v>2.1662344301006606</v>
      </c>
      <c r="Q797" t="str">
        <f t="shared" si="77"/>
        <v>rifiuto</v>
      </c>
    </row>
    <row r="798" spans="1:17" ht="12.75">
      <c r="A798" t="s">
        <v>836</v>
      </c>
      <c r="B798">
        <v>1.1475266604065837</v>
      </c>
      <c r="C798">
        <v>2.4088455786659324</v>
      </c>
      <c r="D798">
        <v>2.129248652370279</v>
      </c>
      <c r="E798">
        <v>1.979018139998061</v>
      </c>
      <c r="F798">
        <v>0.8052377567037183</v>
      </c>
      <c r="G798">
        <v>2.317346289556781</v>
      </c>
      <c r="H798">
        <v>2.059993736697834</v>
      </c>
      <c r="I798">
        <v>2.368421287435467</v>
      </c>
      <c r="J798">
        <v>2.5177707390116666</v>
      </c>
      <c r="K798">
        <v>2.4940222918985455</v>
      </c>
      <c r="L798">
        <f t="shared" si="72"/>
        <v>2.022743113274487</v>
      </c>
      <c r="M798" s="11">
        <f t="shared" si="73"/>
        <v>0.34283133383739145</v>
      </c>
      <c r="N798">
        <f t="shared" si="74"/>
        <v>-2.134357682896329</v>
      </c>
      <c r="O798" t="str">
        <f t="shared" si="75"/>
        <v>accetto</v>
      </c>
      <c r="P798">
        <f t="shared" si="76"/>
        <v>-2.577578791630695</v>
      </c>
      <c r="Q798" t="str">
        <f t="shared" si="77"/>
        <v>accetto</v>
      </c>
    </row>
    <row r="799" spans="1:17" ht="12.75">
      <c r="A799" t="s">
        <v>837</v>
      </c>
      <c r="B799">
        <v>2.593609494026623</v>
      </c>
      <c r="C799">
        <v>2.7670209088751108</v>
      </c>
      <c r="D799">
        <v>1.7537591912991957</v>
      </c>
      <c r="E799">
        <v>1.5721465152819292</v>
      </c>
      <c r="F799">
        <v>1.2781165912383585</v>
      </c>
      <c r="G799">
        <v>3.5507807590647644</v>
      </c>
      <c r="H799">
        <v>1.967811947026803</v>
      </c>
      <c r="I799">
        <v>2.4778995224414757</v>
      </c>
      <c r="J799">
        <v>2.808452471252849</v>
      </c>
      <c r="K799">
        <v>2.537367910622379</v>
      </c>
      <c r="L799">
        <f t="shared" si="72"/>
        <v>2.330696531112949</v>
      </c>
      <c r="M799" s="11">
        <f t="shared" si="73"/>
        <v>0.4654005335422337</v>
      </c>
      <c r="N799">
        <f t="shared" si="74"/>
        <v>-0.7571481305159342</v>
      </c>
      <c r="O799" t="str">
        <f t="shared" si="75"/>
        <v>accetto</v>
      </c>
      <c r="P799">
        <f t="shared" si="76"/>
        <v>-0.7847881163430415</v>
      </c>
      <c r="Q799" t="str">
        <f t="shared" si="77"/>
        <v>accetto</v>
      </c>
    </row>
    <row r="800" spans="1:17" ht="12.75">
      <c r="A800" t="s">
        <v>838</v>
      </c>
      <c r="B800">
        <v>2.3086072275918923</v>
      </c>
      <c r="C800">
        <v>1.729337086387659</v>
      </c>
      <c r="D800">
        <v>2.2663846398279475</v>
      </c>
      <c r="E800">
        <v>1.677828793099252</v>
      </c>
      <c r="F800">
        <v>2.446261722543568</v>
      </c>
      <c r="G800">
        <v>2.0475833201203386</v>
      </c>
      <c r="H800">
        <v>3.7477267869280695</v>
      </c>
      <c r="I800">
        <v>2.3514303193837804</v>
      </c>
      <c r="J800">
        <v>2.582433848783694</v>
      </c>
      <c r="K800">
        <v>2.8253188367284565</v>
      </c>
      <c r="L800">
        <f t="shared" si="72"/>
        <v>2.3982912581394658</v>
      </c>
      <c r="M800" s="11">
        <f t="shared" si="73"/>
        <v>0.3507487658303508</v>
      </c>
      <c r="N800">
        <f t="shared" si="74"/>
        <v>-0.45485532141226603</v>
      </c>
      <c r="O800" t="str">
        <f t="shared" si="75"/>
        <v>accetto</v>
      </c>
      <c r="P800">
        <f t="shared" si="76"/>
        <v>-0.5430754945121168</v>
      </c>
      <c r="Q800" t="str">
        <f t="shared" si="77"/>
        <v>accetto</v>
      </c>
    </row>
    <row r="801" spans="1:17" ht="12.75">
      <c r="A801" t="s">
        <v>839</v>
      </c>
      <c r="B801">
        <v>1.8994396999255514</v>
      </c>
      <c r="C801">
        <v>3.953711726826441</v>
      </c>
      <c r="D801">
        <v>3.23602822078783</v>
      </c>
      <c r="E801">
        <v>2.2022207442478248</v>
      </c>
      <c r="F801">
        <v>3.171836189142141</v>
      </c>
      <c r="G801">
        <v>2.060255804051394</v>
      </c>
      <c r="H801">
        <v>2.3576186460331883</v>
      </c>
      <c r="I801">
        <v>2.370181801252329</v>
      </c>
      <c r="J801">
        <v>3.408251489781833</v>
      </c>
      <c r="K801">
        <v>3.135998880486568</v>
      </c>
      <c r="L801">
        <f t="shared" si="72"/>
        <v>2.77955432025351</v>
      </c>
      <c r="M801" s="11">
        <f t="shared" si="73"/>
        <v>0.4704592986925273</v>
      </c>
      <c r="N801">
        <f t="shared" si="74"/>
        <v>1.2502049269811892</v>
      </c>
      <c r="O801" t="str">
        <f t="shared" si="75"/>
        <v>accetto</v>
      </c>
      <c r="P801">
        <f t="shared" si="76"/>
        <v>1.28885832132398</v>
      </c>
      <c r="Q801" t="str">
        <f t="shared" si="77"/>
        <v>accetto</v>
      </c>
    </row>
    <row r="802" spans="1:17" ht="12.75">
      <c r="A802" t="s">
        <v>840</v>
      </c>
      <c r="B802">
        <v>1.6351905954525137</v>
      </c>
      <c r="C802">
        <v>2.437305610930025</v>
      </c>
      <c r="D802">
        <v>1.6097202211267359</v>
      </c>
      <c r="E802">
        <v>2.1882121991461645</v>
      </c>
      <c r="F802">
        <v>3.9392481813501945</v>
      </c>
      <c r="G802">
        <v>2.087435243388427</v>
      </c>
      <c r="H802">
        <v>2.404916980025291</v>
      </c>
      <c r="I802">
        <v>3.0748857383014183</v>
      </c>
      <c r="J802">
        <v>2.6111567522889345</v>
      </c>
      <c r="K802">
        <v>2.131171551479838</v>
      </c>
      <c r="L802">
        <f t="shared" si="72"/>
        <v>2.4119243073489542</v>
      </c>
      <c r="M802" s="11">
        <f t="shared" si="73"/>
        <v>0.47707022004575744</v>
      </c>
      <c r="N802">
        <f t="shared" si="74"/>
        <v>-0.39388647186623393</v>
      </c>
      <c r="O802" t="str">
        <f t="shared" si="75"/>
        <v>accetto</v>
      </c>
      <c r="P802">
        <f t="shared" si="76"/>
        <v>-0.4032412139098486</v>
      </c>
      <c r="Q802" t="str">
        <f t="shared" si="77"/>
        <v>accetto</v>
      </c>
    </row>
    <row r="803" spans="1:17" ht="12.75">
      <c r="A803" t="s">
        <v>841</v>
      </c>
      <c r="B803">
        <v>1.1035379316126637</v>
      </c>
      <c r="C803">
        <v>2.0668010567897</v>
      </c>
      <c r="D803">
        <v>1.5530011284954526</v>
      </c>
      <c r="E803">
        <v>1.2892745509543602</v>
      </c>
      <c r="F803">
        <v>1.8540489911788427</v>
      </c>
      <c r="G803">
        <v>2.6176240279312424</v>
      </c>
      <c r="H803">
        <v>1.7947944370962432</v>
      </c>
      <c r="I803">
        <v>1.9281947589342963</v>
      </c>
      <c r="J803">
        <v>3.1770357340587907</v>
      </c>
      <c r="K803">
        <v>2.261580607604401</v>
      </c>
      <c r="L803">
        <f t="shared" si="72"/>
        <v>1.9645893224655993</v>
      </c>
      <c r="M803" s="11">
        <f t="shared" si="73"/>
        <v>0.3782633446144017</v>
      </c>
      <c r="N803">
        <f t="shared" si="74"/>
        <v>-2.394429341692279</v>
      </c>
      <c r="O803" t="str">
        <f t="shared" si="75"/>
        <v>accetto</v>
      </c>
      <c r="P803">
        <f t="shared" si="76"/>
        <v>-2.752896596144434</v>
      </c>
      <c r="Q803" t="str">
        <f t="shared" si="77"/>
        <v>accetto</v>
      </c>
    </row>
    <row r="804" spans="1:17" ht="12.75">
      <c r="A804" t="s">
        <v>842</v>
      </c>
      <c r="B804">
        <v>3.418089466078982</v>
      </c>
      <c r="C804">
        <v>2.1409283351306385</v>
      </c>
      <c r="D804">
        <v>1.9863704958743256</v>
      </c>
      <c r="E804">
        <v>1.4038542565913303</v>
      </c>
      <c r="F804">
        <v>1.8662680825104871</v>
      </c>
      <c r="G804">
        <v>1.8694128907532104</v>
      </c>
      <c r="H804">
        <v>4.190967893882771</v>
      </c>
      <c r="I804">
        <v>3.2314862559178437</v>
      </c>
      <c r="J804">
        <v>3.2387308908573686</v>
      </c>
      <c r="K804">
        <v>2.361480522004058</v>
      </c>
      <c r="L804">
        <f t="shared" si="72"/>
        <v>2.5707589089601015</v>
      </c>
      <c r="M804" s="11">
        <f t="shared" si="73"/>
        <v>0.7939683373099705</v>
      </c>
      <c r="N804">
        <f t="shared" si="74"/>
        <v>0.31644346089701186</v>
      </c>
      <c r="O804" t="str">
        <f t="shared" si="75"/>
        <v>accetto</v>
      </c>
      <c r="P804">
        <f t="shared" si="76"/>
        <v>0.25111897850706355</v>
      </c>
      <c r="Q804" t="str">
        <f t="shared" si="77"/>
        <v>accetto</v>
      </c>
    </row>
    <row r="805" spans="1:17" ht="12.75">
      <c r="A805" t="s">
        <v>843</v>
      </c>
      <c r="B805">
        <v>2.6062305291520715</v>
      </c>
      <c r="C805">
        <v>2.2410372603030737</v>
      </c>
      <c r="D805">
        <v>2.6256395910672836</v>
      </c>
      <c r="E805">
        <v>3.456500822790076</v>
      </c>
      <c r="F805">
        <v>1.322368995161014</v>
      </c>
      <c r="G805">
        <v>2.2165243160941372</v>
      </c>
      <c r="H805">
        <v>2.1022878704570758</v>
      </c>
      <c r="I805">
        <v>2.7336724361907727</v>
      </c>
      <c r="J805">
        <v>2.66726006702811</v>
      </c>
      <c r="K805">
        <v>2.9040652531477917</v>
      </c>
      <c r="L805">
        <f t="shared" si="72"/>
        <v>2.4875587141391406</v>
      </c>
      <c r="M805" s="11">
        <f t="shared" si="73"/>
        <v>0.31985261688296873</v>
      </c>
      <c r="N805">
        <f t="shared" si="74"/>
        <v>-0.055639121824777</v>
      </c>
      <c r="O805" t="str">
        <f t="shared" si="75"/>
        <v>accetto</v>
      </c>
      <c r="P805">
        <f t="shared" si="76"/>
        <v>-0.06956492396242168</v>
      </c>
      <c r="Q805" t="str">
        <f t="shared" si="77"/>
        <v>accetto</v>
      </c>
    </row>
    <row r="806" spans="1:17" ht="12.75">
      <c r="A806" t="s">
        <v>844</v>
      </c>
      <c r="B806">
        <v>3.188590814243071</v>
      </c>
      <c r="C806">
        <v>3.5227315133579395</v>
      </c>
      <c r="D806">
        <v>1.5420103773976734</v>
      </c>
      <c r="E806">
        <v>2.441757540390199</v>
      </c>
      <c r="F806">
        <v>2.9248762950157925</v>
      </c>
      <c r="G806">
        <v>2.0938309730354376</v>
      </c>
      <c r="H806">
        <v>2.566822351832343</v>
      </c>
      <c r="I806">
        <v>2.915453928601437</v>
      </c>
      <c r="J806">
        <v>2.777389450980081</v>
      </c>
      <c r="K806">
        <v>3.5352078487176186</v>
      </c>
      <c r="L806">
        <f t="shared" si="72"/>
        <v>2.7508671093571593</v>
      </c>
      <c r="M806" s="11">
        <f t="shared" si="73"/>
        <v>0.38701009211182225</v>
      </c>
      <c r="N806">
        <f t="shared" si="74"/>
        <v>1.1219118196829634</v>
      </c>
      <c r="O806" t="str">
        <f t="shared" si="75"/>
        <v>accetto</v>
      </c>
      <c r="P806">
        <f t="shared" si="76"/>
        <v>1.275212556748751</v>
      </c>
      <c r="Q806" t="str">
        <f t="shared" si="77"/>
        <v>accetto</v>
      </c>
    </row>
    <row r="807" spans="1:17" ht="12.75">
      <c r="A807" t="s">
        <v>845</v>
      </c>
      <c r="B807">
        <v>3.2125370177027435</v>
      </c>
      <c r="C807">
        <v>2.545929313430406</v>
      </c>
      <c r="D807">
        <v>2.943886628687551</v>
      </c>
      <c r="E807">
        <v>1.9555976790206842</v>
      </c>
      <c r="F807">
        <v>2.071164558615237</v>
      </c>
      <c r="G807">
        <v>2.588972670421299</v>
      </c>
      <c r="H807">
        <v>1.293470844161675</v>
      </c>
      <c r="I807">
        <v>1.9179323299908901</v>
      </c>
      <c r="J807">
        <v>2.344898732734464</v>
      </c>
      <c r="K807">
        <v>2.232224240680125</v>
      </c>
      <c r="L807">
        <f t="shared" si="72"/>
        <v>2.3106614015445075</v>
      </c>
      <c r="M807" s="11">
        <f t="shared" si="73"/>
        <v>0.30298092106747987</v>
      </c>
      <c r="N807">
        <f t="shared" si="74"/>
        <v>-0.8467479538220358</v>
      </c>
      <c r="O807" t="str">
        <f t="shared" si="75"/>
        <v>accetto</v>
      </c>
      <c r="P807">
        <f t="shared" si="76"/>
        <v>-1.0877560744709514</v>
      </c>
      <c r="Q807" t="str">
        <f t="shared" si="77"/>
        <v>accetto</v>
      </c>
    </row>
    <row r="808" spans="1:17" ht="12.75">
      <c r="A808" t="s">
        <v>846</v>
      </c>
      <c r="B808">
        <v>2.37633877628582</v>
      </c>
      <c r="C808">
        <v>2.027553656987493</v>
      </c>
      <c r="D808">
        <v>3.3645811004726056</v>
      </c>
      <c r="E808">
        <v>2.2576262845609563</v>
      </c>
      <c r="F808">
        <v>1.8855919323414128</v>
      </c>
      <c r="G808">
        <v>1.851005472772158</v>
      </c>
      <c r="H808">
        <v>2.6997105972770896</v>
      </c>
      <c r="I808">
        <v>2.0461885751558384</v>
      </c>
      <c r="J808">
        <v>2.6983029901111877</v>
      </c>
      <c r="K808">
        <v>3.0224722675893645</v>
      </c>
      <c r="L808">
        <f t="shared" si="72"/>
        <v>2.4229371653553926</v>
      </c>
      <c r="M808" s="11">
        <f t="shared" si="73"/>
        <v>0.2602419984353806</v>
      </c>
      <c r="N808">
        <f t="shared" si="74"/>
        <v>-0.34463547360833596</v>
      </c>
      <c r="O808" t="str">
        <f t="shared" si="75"/>
        <v>accetto</v>
      </c>
      <c r="P808">
        <f t="shared" si="76"/>
        <v>-0.4777011504691708</v>
      </c>
      <c r="Q808" t="str">
        <f t="shared" si="77"/>
        <v>accetto</v>
      </c>
    </row>
    <row r="809" spans="1:17" ht="12.75">
      <c r="A809" t="s">
        <v>847</v>
      </c>
      <c r="B809">
        <v>3.2457681227992907</v>
      </c>
      <c r="C809">
        <v>3.2034289713351427</v>
      </c>
      <c r="D809">
        <v>3.350029127361722</v>
      </c>
      <c r="E809">
        <v>1.5354699479848932</v>
      </c>
      <c r="F809">
        <v>3.5861807528726786</v>
      </c>
      <c r="G809">
        <v>1.6945078527669466</v>
      </c>
      <c r="H809">
        <v>2.5105759451025733</v>
      </c>
      <c r="I809">
        <v>2.4826070881545093</v>
      </c>
      <c r="J809">
        <v>3.0699321829865767</v>
      </c>
      <c r="K809">
        <v>3.083434278908044</v>
      </c>
      <c r="L809">
        <f t="shared" si="72"/>
        <v>2.7761934270272377</v>
      </c>
      <c r="M809" s="11">
        <f t="shared" si="73"/>
        <v>0.49280676668239365</v>
      </c>
      <c r="N809">
        <f t="shared" si="74"/>
        <v>1.2351745555430624</v>
      </c>
      <c r="O809" t="str">
        <f t="shared" si="75"/>
        <v>accetto</v>
      </c>
      <c r="P809">
        <f t="shared" si="76"/>
        <v>1.2441564850109725</v>
      </c>
      <c r="Q809" t="str">
        <f t="shared" si="77"/>
        <v>accetto</v>
      </c>
    </row>
    <row r="810" spans="1:17" ht="12.75">
      <c r="A810" t="s">
        <v>848</v>
      </c>
      <c r="B810">
        <v>2.64370616071119</v>
      </c>
      <c r="C810">
        <v>3.033913195736204</v>
      </c>
      <c r="D810">
        <v>1.8477014947870884</v>
      </c>
      <c r="E810">
        <v>2.6805290355491707</v>
      </c>
      <c r="F810">
        <v>1.8020503264619947</v>
      </c>
      <c r="G810">
        <v>2.156838074376992</v>
      </c>
      <c r="H810">
        <v>3.3568653874067422</v>
      </c>
      <c r="I810">
        <v>3.8889376805673237</v>
      </c>
      <c r="J810">
        <v>1.5854170915781651</v>
      </c>
      <c r="K810">
        <v>2.74071127590787</v>
      </c>
      <c r="L810">
        <f t="shared" si="72"/>
        <v>2.573666972308274</v>
      </c>
      <c r="M810" s="11">
        <f t="shared" si="73"/>
        <v>0.5413549385608134</v>
      </c>
      <c r="N810">
        <f t="shared" si="74"/>
        <v>0.3294487155557911</v>
      </c>
      <c r="O810" t="str">
        <f t="shared" si="75"/>
        <v>accetto</v>
      </c>
      <c r="P810">
        <f t="shared" si="76"/>
        <v>0.316615206399608</v>
      </c>
      <c r="Q810" t="str">
        <f t="shared" si="77"/>
        <v>accetto</v>
      </c>
    </row>
    <row r="811" spans="1:17" ht="12.75">
      <c r="A811" t="s">
        <v>849</v>
      </c>
      <c r="B811">
        <v>2.725746104576956</v>
      </c>
      <c r="C811">
        <v>2.37765634804191</v>
      </c>
      <c r="D811">
        <v>2.3926753798411937</v>
      </c>
      <c r="E811">
        <v>2.1610311520339565</v>
      </c>
      <c r="F811">
        <v>3.6006635916510277</v>
      </c>
      <c r="G811">
        <v>3.5936343985849817</v>
      </c>
      <c r="H811">
        <v>3.574881308941258</v>
      </c>
      <c r="I811">
        <v>2.7523226282232827</v>
      </c>
      <c r="J811">
        <v>3.527529114480785</v>
      </c>
      <c r="K811">
        <v>3.5399700787866095</v>
      </c>
      <c r="L811">
        <f t="shared" si="72"/>
        <v>3.024611010516196</v>
      </c>
      <c r="M811" s="11">
        <f t="shared" si="73"/>
        <v>0.35600750288865235</v>
      </c>
      <c r="N811">
        <f t="shared" si="74"/>
        <v>2.346131762518143</v>
      </c>
      <c r="O811" t="str">
        <f t="shared" si="75"/>
        <v>rifiuto</v>
      </c>
      <c r="P811">
        <f t="shared" si="76"/>
        <v>2.780403495791647</v>
      </c>
      <c r="Q811" t="str">
        <f t="shared" si="77"/>
        <v>rifiuto</v>
      </c>
    </row>
    <row r="812" spans="1:17" ht="12.75">
      <c r="A812" t="s">
        <v>850</v>
      </c>
      <c r="B812">
        <v>2.7670209088751108</v>
      </c>
      <c r="C812">
        <v>3.2603602902895545</v>
      </c>
      <c r="D812">
        <v>0.7365407390170731</v>
      </c>
      <c r="E812">
        <v>1.5107487968907662</v>
      </c>
      <c r="F812">
        <v>1.9344731209935162</v>
      </c>
      <c r="G812">
        <v>2.565898684994181</v>
      </c>
      <c r="H812">
        <v>2.604535130229806</v>
      </c>
      <c r="I812">
        <v>2.5828148915002203</v>
      </c>
      <c r="J812">
        <v>3.0742844303858874</v>
      </c>
      <c r="K812">
        <v>3.176694885721645</v>
      </c>
      <c r="L812">
        <f t="shared" si="72"/>
        <v>2.421337187889776</v>
      </c>
      <c r="M812" s="11">
        <f t="shared" si="73"/>
        <v>0.645071536372105</v>
      </c>
      <c r="N812">
        <f t="shared" si="74"/>
        <v>-0.35179079035950894</v>
      </c>
      <c r="O812" t="str">
        <f t="shared" si="75"/>
        <v>accetto</v>
      </c>
      <c r="P812">
        <f t="shared" si="76"/>
        <v>-0.3097173454485888</v>
      </c>
      <c r="Q812" t="str">
        <f t="shared" si="77"/>
        <v>accetto</v>
      </c>
    </row>
    <row r="813" spans="1:17" ht="12.75">
      <c r="A813" t="s">
        <v>851</v>
      </c>
      <c r="B813">
        <v>2.8533600435594053</v>
      </c>
      <c r="C813">
        <v>3.033913195736204</v>
      </c>
      <c r="D813">
        <v>1.978876655782642</v>
      </c>
      <c r="E813">
        <v>1.725799981002183</v>
      </c>
      <c r="F813">
        <v>3.5026696947215896</v>
      </c>
      <c r="G813">
        <v>2.6499523672669056</v>
      </c>
      <c r="H813">
        <v>2.427687095944293</v>
      </c>
      <c r="I813">
        <v>0.7984593765650061</v>
      </c>
      <c r="J813">
        <v>1.3991531219789977</v>
      </c>
      <c r="K813">
        <v>2.7608727766050833</v>
      </c>
      <c r="L813">
        <f t="shared" si="72"/>
        <v>2.313074430916231</v>
      </c>
      <c r="M813" s="11">
        <f t="shared" si="73"/>
        <v>0.6821878310415472</v>
      </c>
      <c r="N813">
        <f t="shared" si="74"/>
        <v>-0.8359565584082812</v>
      </c>
      <c r="O813" t="str">
        <f t="shared" si="75"/>
        <v>accetto</v>
      </c>
      <c r="P813">
        <f t="shared" si="76"/>
        <v>-0.7156764514026974</v>
      </c>
      <c r="Q813" t="str">
        <f t="shared" si="77"/>
        <v>accetto</v>
      </c>
    </row>
    <row r="814" spans="1:17" ht="12.75">
      <c r="A814" t="s">
        <v>852</v>
      </c>
      <c r="B814">
        <v>2.817640102491623</v>
      </c>
      <c r="C814">
        <v>2.957206242126631</v>
      </c>
      <c r="D814">
        <v>1.43193887335201</v>
      </c>
      <c r="E814">
        <v>1.0872029358324653</v>
      </c>
      <c r="F814">
        <v>2.1670860333438213</v>
      </c>
      <c r="G814">
        <v>2.5794393675198535</v>
      </c>
      <c r="H814">
        <v>1.8247585430367508</v>
      </c>
      <c r="I814">
        <v>3.6966734940142487</v>
      </c>
      <c r="J814">
        <v>2.3498257597589145</v>
      </c>
      <c r="K814">
        <v>2.8617204744705305</v>
      </c>
      <c r="L814">
        <f t="shared" si="72"/>
        <v>2.377349182594685</v>
      </c>
      <c r="M814" s="11">
        <f t="shared" si="73"/>
        <v>0.6060850522326109</v>
      </c>
      <c r="N814">
        <f t="shared" si="74"/>
        <v>-0.548511130428398</v>
      </c>
      <c r="O814" t="str">
        <f t="shared" si="75"/>
        <v>accetto</v>
      </c>
      <c r="P814">
        <f t="shared" si="76"/>
        <v>-0.49819992783977507</v>
      </c>
      <c r="Q814" t="str">
        <f t="shared" si="77"/>
        <v>accetto</v>
      </c>
    </row>
    <row r="815" spans="1:17" ht="12.75">
      <c r="A815" t="s">
        <v>853</v>
      </c>
      <c r="B815">
        <v>1.212352155471308</v>
      </c>
      <c r="C815">
        <v>2.469238437572585</v>
      </c>
      <c r="D815">
        <v>2.0248445558172534</v>
      </c>
      <c r="E815">
        <v>2.6513913260487243</v>
      </c>
      <c r="F815">
        <v>1.9859476510032437</v>
      </c>
      <c r="G815">
        <v>1.7270797700416551</v>
      </c>
      <c r="H815">
        <v>3.822697343348409</v>
      </c>
      <c r="I815">
        <v>1.4287104608001755</v>
      </c>
      <c r="J815">
        <v>3.2081477914744028</v>
      </c>
      <c r="K815">
        <v>2.134142720003638</v>
      </c>
      <c r="L815">
        <f t="shared" si="72"/>
        <v>2.2664552211581395</v>
      </c>
      <c r="M815" s="11">
        <f t="shared" si="73"/>
        <v>0.6396015022136644</v>
      </c>
      <c r="N815">
        <f t="shared" si="74"/>
        <v>-1.0444440025611095</v>
      </c>
      <c r="O815" t="str">
        <f t="shared" si="75"/>
        <v>accetto</v>
      </c>
      <c r="P815">
        <f t="shared" si="76"/>
        <v>-0.9234543364522104</v>
      </c>
      <c r="Q815" t="str">
        <f t="shared" si="77"/>
        <v>accetto</v>
      </c>
    </row>
    <row r="816" spans="1:17" ht="12.75">
      <c r="A816" t="s">
        <v>854</v>
      </c>
      <c r="B816">
        <v>1.5971522425820694</v>
      </c>
      <c r="C816">
        <v>0.30323889819555916</v>
      </c>
      <c r="D816">
        <v>2.325388380983213</v>
      </c>
      <c r="E816">
        <v>2.373536424155418</v>
      </c>
      <c r="F816">
        <v>2.5822167991350398</v>
      </c>
      <c r="G816">
        <v>2.3813341337552174</v>
      </c>
      <c r="H816">
        <v>1.439659409743399</v>
      </c>
      <c r="I816">
        <v>2.973190742918632</v>
      </c>
      <c r="J816">
        <v>1.3955034723312565</v>
      </c>
      <c r="K816">
        <v>2.0407245512228656</v>
      </c>
      <c r="L816">
        <f t="shared" si="72"/>
        <v>1.941194505502267</v>
      </c>
      <c r="M816" s="11">
        <f t="shared" si="73"/>
        <v>0.5960732457845713</v>
      </c>
      <c r="N816">
        <f t="shared" si="74"/>
        <v>-2.4990541437946314</v>
      </c>
      <c r="O816" t="str">
        <f t="shared" si="75"/>
        <v>accetto</v>
      </c>
      <c r="P816">
        <f t="shared" si="76"/>
        <v>-2.288815853878465</v>
      </c>
      <c r="Q816" t="str">
        <f t="shared" si="77"/>
        <v>accetto</v>
      </c>
    </row>
    <row r="817" spans="1:17" ht="12.75">
      <c r="A817" t="s">
        <v>855</v>
      </c>
      <c r="B817">
        <v>1.8441338416732833</v>
      </c>
      <c r="C817">
        <v>2.763249068314053</v>
      </c>
      <c r="D817">
        <v>2.983322138185258</v>
      </c>
      <c r="E817">
        <v>3.1765228537778967</v>
      </c>
      <c r="F817">
        <v>1.4961437671991007</v>
      </c>
      <c r="G817">
        <v>2.2182824182482364</v>
      </c>
      <c r="H817">
        <v>2.799671607133405</v>
      </c>
      <c r="I817">
        <v>2.3223199420613128</v>
      </c>
      <c r="J817">
        <v>2.39612164592927</v>
      </c>
      <c r="K817">
        <v>1.4684128609769687</v>
      </c>
      <c r="L817">
        <f t="shared" si="72"/>
        <v>2.3468180143498785</v>
      </c>
      <c r="M817" s="11">
        <f t="shared" si="73"/>
        <v>0.3599472098030603</v>
      </c>
      <c r="N817">
        <f t="shared" si="74"/>
        <v>-0.6850506656841382</v>
      </c>
      <c r="O817" t="str">
        <f t="shared" si="75"/>
        <v>accetto</v>
      </c>
      <c r="P817">
        <f t="shared" si="76"/>
        <v>-0.8073991523845242</v>
      </c>
      <c r="Q817" t="str">
        <f t="shared" si="77"/>
        <v>accetto</v>
      </c>
    </row>
    <row r="818" spans="1:17" ht="12.75">
      <c r="A818" t="s">
        <v>856</v>
      </c>
      <c r="B818">
        <v>3.4253003377398272</v>
      </c>
      <c r="C818">
        <v>3.0522201277688055</v>
      </c>
      <c r="D818">
        <v>3.327402907320902</v>
      </c>
      <c r="E818">
        <v>2.196596746684918</v>
      </c>
      <c r="F818">
        <v>2.3778766132409146</v>
      </c>
      <c r="G818">
        <v>1.8186731139985568</v>
      </c>
      <c r="H818">
        <v>1.6907713832597437</v>
      </c>
      <c r="I818">
        <v>2.479739621129511</v>
      </c>
      <c r="J818">
        <v>3.811661574545724</v>
      </c>
      <c r="K818">
        <v>2.4771961208023185</v>
      </c>
      <c r="L818">
        <f t="shared" si="72"/>
        <v>2.665743854649122</v>
      </c>
      <c r="M818" s="11">
        <f t="shared" si="73"/>
        <v>0.5020471803879647</v>
      </c>
      <c r="N818">
        <f t="shared" si="74"/>
        <v>0.7412290516965632</v>
      </c>
      <c r="O818" t="str">
        <f t="shared" si="75"/>
        <v>accetto</v>
      </c>
      <c r="P818">
        <f t="shared" si="76"/>
        <v>0.739716265955127</v>
      </c>
      <c r="Q818" t="str">
        <f t="shared" si="77"/>
        <v>accetto</v>
      </c>
    </row>
    <row r="819" spans="1:17" ht="12.75">
      <c r="A819" t="s">
        <v>857</v>
      </c>
      <c r="B819">
        <v>2.6493438243630862</v>
      </c>
      <c r="C819">
        <v>2.030793323965554</v>
      </c>
      <c r="D819">
        <v>1.6238815048700417</v>
      </c>
      <c r="E819">
        <v>1.9746088165800302</v>
      </c>
      <c r="F819">
        <v>2.4820668756956366</v>
      </c>
      <c r="G819">
        <v>2.144983948010122</v>
      </c>
      <c r="H819">
        <v>1.6951284539845801</v>
      </c>
      <c r="I819">
        <v>1.6510834530595275</v>
      </c>
      <c r="J819">
        <v>2.520856059572907</v>
      </c>
      <c r="K819">
        <v>2.7680080828326936</v>
      </c>
      <c r="L819">
        <f t="shared" si="72"/>
        <v>2.154075434293418</v>
      </c>
      <c r="M819" s="11">
        <f t="shared" si="73"/>
        <v>0.18405986169988686</v>
      </c>
      <c r="N819">
        <f t="shared" si="74"/>
        <v>-1.5470216880140206</v>
      </c>
      <c r="O819" t="str">
        <f t="shared" si="75"/>
        <v>accetto</v>
      </c>
      <c r="P819">
        <f t="shared" si="76"/>
        <v>-2.549775000279804</v>
      </c>
      <c r="Q819" t="str">
        <f t="shared" si="77"/>
        <v>accetto</v>
      </c>
    </row>
    <row r="820" spans="1:17" ht="12.75">
      <c r="A820" t="s">
        <v>858</v>
      </c>
      <c r="B820">
        <v>2.5881012562763317</v>
      </c>
      <c r="C820">
        <v>2.5873922274240613</v>
      </c>
      <c r="D820">
        <v>1.1859139004900499</v>
      </c>
      <c r="E820">
        <v>3.231118075402719</v>
      </c>
      <c r="F820">
        <v>3.891175703611225</v>
      </c>
      <c r="G820">
        <v>1.9897452159671047</v>
      </c>
      <c r="H820">
        <v>3.4600250659741505</v>
      </c>
      <c r="I820">
        <v>3.395924677513449</v>
      </c>
      <c r="J820">
        <v>1.9721111378453315</v>
      </c>
      <c r="K820">
        <v>3.322171206900748</v>
      </c>
      <c r="L820">
        <f t="shared" si="72"/>
        <v>2.762367846740517</v>
      </c>
      <c r="M820" s="11">
        <f t="shared" si="73"/>
        <v>0.7181197069012626</v>
      </c>
      <c r="N820">
        <f t="shared" si="74"/>
        <v>1.1733446808440855</v>
      </c>
      <c r="O820" t="str">
        <f t="shared" si="75"/>
        <v>accetto</v>
      </c>
      <c r="P820">
        <f t="shared" si="76"/>
        <v>0.9790664947673755</v>
      </c>
      <c r="Q820" t="str">
        <f t="shared" si="77"/>
        <v>accetto</v>
      </c>
    </row>
    <row r="821" spans="1:17" ht="12.75">
      <c r="A821" t="s">
        <v>859</v>
      </c>
      <c r="B821">
        <v>1.1180722191966197</v>
      </c>
      <c r="C821">
        <v>2.9388912712181536</v>
      </c>
      <c r="D821">
        <v>2.1887491960546868</v>
      </c>
      <c r="E821">
        <v>2.2590596161296617</v>
      </c>
      <c r="F821">
        <v>2.1550116417779464</v>
      </c>
      <c r="G821">
        <v>1.8465406811105822</v>
      </c>
      <c r="H821">
        <v>2.237562858149431</v>
      </c>
      <c r="I821">
        <v>2.2442158318244765</v>
      </c>
      <c r="J821">
        <v>2.831645432042933</v>
      </c>
      <c r="K821">
        <v>2.3136524260917213</v>
      </c>
      <c r="L821">
        <f t="shared" si="72"/>
        <v>2.213340117359621</v>
      </c>
      <c r="M821" s="11">
        <f t="shared" si="73"/>
        <v>0.25117548238338194</v>
      </c>
      <c r="N821">
        <f t="shared" si="74"/>
        <v>-1.2819819680119977</v>
      </c>
      <c r="O821" t="str">
        <f t="shared" si="75"/>
        <v>accetto</v>
      </c>
      <c r="P821">
        <f t="shared" si="76"/>
        <v>-1.8087489675784487</v>
      </c>
      <c r="Q821" t="str">
        <f t="shared" si="77"/>
        <v>accetto</v>
      </c>
    </row>
    <row r="822" spans="1:17" ht="12.75">
      <c r="A822" t="s">
        <v>860</v>
      </c>
      <c r="B822">
        <v>2.822194929563011</v>
      </c>
      <c r="C822">
        <v>2.777857313556069</v>
      </c>
      <c r="D822">
        <v>2.47871144890496</v>
      </c>
      <c r="E822">
        <v>2.5703007734239236</v>
      </c>
      <c r="F822">
        <v>2.7582119086901002</v>
      </c>
      <c r="G822">
        <v>2.0731782970221957</v>
      </c>
      <c r="H822">
        <v>3.525357010219068</v>
      </c>
      <c r="I822">
        <v>2.9604780646081963</v>
      </c>
      <c r="J822">
        <v>1.9783798532535002</v>
      </c>
      <c r="K822">
        <v>2.7980742824968274</v>
      </c>
      <c r="L822">
        <f t="shared" si="72"/>
        <v>2.674274388173785</v>
      </c>
      <c r="M822" s="11">
        <f t="shared" si="73"/>
        <v>0.19509745493797462</v>
      </c>
      <c r="N822">
        <f t="shared" si="74"/>
        <v>0.7793787573875381</v>
      </c>
      <c r="O822" t="str">
        <f t="shared" si="75"/>
        <v>accetto</v>
      </c>
      <c r="P822">
        <f t="shared" si="76"/>
        <v>1.2476930751925588</v>
      </c>
      <c r="Q822" t="str">
        <f t="shared" si="77"/>
        <v>accetto</v>
      </c>
    </row>
    <row r="823" spans="1:17" ht="12.75">
      <c r="A823" t="s">
        <v>861</v>
      </c>
      <c r="B823">
        <v>1.4092177945758522</v>
      </c>
      <c r="C823">
        <v>1.6594744316989818</v>
      </c>
      <c r="D823">
        <v>2.8208154584626755</v>
      </c>
      <c r="E823">
        <v>3.399923214374212</v>
      </c>
      <c r="F823">
        <v>3.1566153815583675</v>
      </c>
      <c r="G823">
        <v>3.4405404386257032</v>
      </c>
      <c r="H823">
        <v>2.7462211214333365</v>
      </c>
      <c r="I823">
        <v>2.168233984818926</v>
      </c>
      <c r="J823">
        <v>2.925848195109211</v>
      </c>
      <c r="K823">
        <v>2.4293189877471377</v>
      </c>
      <c r="L823">
        <f t="shared" si="72"/>
        <v>2.6156209008404403</v>
      </c>
      <c r="M823" s="11">
        <f t="shared" si="73"/>
        <v>0.4831319522126165</v>
      </c>
      <c r="N823">
        <f t="shared" si="74"/>
        <v>0.5170723877979742</v>
      </c>
      <c r="O823" t="str">
        <f t="shared" si="75"/>
        <v>accetto</v>
      </c>
      <c r="P823">
        <f t="shared" si="76"/>
        <v>0.5260214673392696</v>
      </c>
      <c r="Q823" t="str">
        <f t="shared" si="77"/>
        <v>accetto</v>
      </c>
    </row>
    <row r="824" spans="1:17" ht="12.75">
      <c r="A824" t="s">
        <v>862</v>
      </c>
      <c r="B824">
        <v>3.4836690077008825</v>
      </c>
      <c r="C824">
        <v>2.499107684777755</v>
      </c>
      <c r="D824">
        <v>2.6738310441692192</v>
      </c>
      <c r="E824">
        <v>1.789257259392798</v>
      </c>
      <c r="F824">
        <v>2.0793272331798107</v>
      </c>
      <c r="G824">
        <v>3.6303238280834194</v>
      </c>
      <c r="H824">
        <v>1.5680370419340761</v>
      </c>
      <c r="I824">
        <v>4.139892092116497</v>
      </c>
      <c r="J824">
        <v>2.21769638419687</v>
      </c>
      <c r="K824">
        <v>2.3943707787634594</v>
      </c>
      <c r="L824">
        <f t="shared" si="72"/>
        <v>2.6475512354314787</v>
      </c>
      <c r="M824" s="11">
        <f t="shared" si="73"/>
        <v>0.7098350825946684</v>
      </c>
      <c r="N824">
        <f t="shared" si="74"/>
        <v>0.659869185177724</v>
      </c>
      <c r="O824" t="str">
        <f t="shared" si="75"/>
        <v>accetto</v>
      </c>
      <c r="P824">
        <f t="shared" si="76"/>
        <v>0.5538142422931693</v>
      </c>
      <c r="Q824" t="str">
        <f t="shared" si="77"/>
        <v>accetto</v>
      </c>
    </row>
    <row r="825" spans="1:17" ht="12.75">
      <c r="A825" t="s">
        <v>863</v>
      </c>
      <c r="B825">
        <v>2.1269503377573074</v>
      </c>
      <c r="C825">
        <v>3.414084498117518</v>
      </c>
      <c r="D825">
        <v>1.9419637455348493</v>
      </c>
      <c r="E825">
        <v>2.3967776182007583</v>
      </c>
      <c r="F825">
        <v>1.8093206858043231</v>
      </c>
      <c r="G825">
        <v>2.6463027176191645</v>
      </c>
      <c r="H825">
        <v>2.854279690959629</v>
      </c>
      <c r="I825">
        <v>2.364787715539478</v>
      </c>
      <c r="J825">
        <v>1.5580173870421277</v>
      </c>
      <c r="K825">
        <v>3.2202189674899273</v>
      </c>
      <c r="L825">
        <f t="shared" si="72"/>
        <v>2.4332703364065082</v>
      </c>
      <c r="M825" s="11">
        <f t="shared" si="73"/>
        <v>0.36672586970557575</v>
      </c>
      <c r="N825">
        <f t="shared" si="74"/>
        <v>-0.2984241278214809</v>
      </c>
      <c r="O825" t="str">
        <f t="shared" si="75"/>
        <v>accetto</v>
      </c>
      <c r="P825">
        <f t="shared" si="76"/>
        <v>-0.34845617240701576</v>
      </c>
      <c r="Q825" t="str">
        <f t="shared" si="77"/>
        <v>accetto</v>
      </c>
    </row>
    <row r="826" spans="1:17" ht="12.75">
      <c r="A826" t="s">
        <v>864</v>
      </c>
      <c r="B826">
        <v>3.016026696911922</v>
      </c>
      <c r="C826">
        <v>2.6633684472164987</v>
      </c>
      <c r="D826">
        <v>2.370292737739419</v>
      </c>
      <c r="E826">
        <v>2.074410656693999</v>
      </c>
      <c r="F826">
        <v>2.200447368229561</v>
      </c>
      <c r="G826">
        <v>3.244448139380438</v>
      </c>
      <c r="H826">
        <v>1.7914952824366992</v>
      </c>
      <c r="I826">
        <v>2.0330835997026497</v>
      </c>
      <c r="J826">
        <v>2.8436490815010984</v>
      </c>
      <c r="K826">
        <v>2.4627398103143605</v>
      </c>
      <c r="L826">
        <f t="shared" si="72"/>
        <v>2.4699961820126646</v>
      </c>
      <c r="M826" s="11">
        <f t="shared" si="73"/>
        <v>0.21836982862310983</v>
      </c>
      <c r="N826">
        <f t="shared" si="74"/>
        <v>-0.13418115320842586</v>
      </c>
      <c r="O826" t="str">
        <f t="shared" si="75"/>
        <v>accetto</v>
      </c>
      <c r="P826">
        <f t="shared" si="76"/>
        <v>-0.2030393458736437</v>
      </c>
      <c r="Q826" t="str">
        <f t="shared" si="77"/>
        <v>accetto</v>
      </c>
    </row>
    <row r="827" spans="1:17" ht="12.75">
      <c r="A827" t="s">
        <v>865</v>
      </c>
      <c r="B827">
        <v>2.646192585019662</v>
      </c>
      <c r="C827">
        <v>1.574062983290787</v>
      </c>
      <c r="D827">
        <v>3.0939145613876917</v>
      </c>
      <c r="E827">
        <v>2.17456138402099</v>
      </c>
      <c r="F827">
        <v>1.99847865071888</v>
      </c>
      <c r="G827">
        <v>2.2275110477539783</v>
      </c>
      <c r="H827">
        <v>4.003771414681978</v>
      </c>
      <c r="I827">
        <v>1.3105132610189685</v>
      </c>
      <c r="J827">
        <v>3.353045313590428</v>
      </c>
      <c r="K827">
        <v>1.140722555865068</v>
      </c>
      <c r="L827">
        <f t="shared" si="72"/>
        <v>2.352277375734843</v>
      </c>
      <c r="M827" s="11">
        <f t="shared" si="73"/>
        <v>0.8551621369453062</v>
      </c>
      <c r="N827">
        <f t="shared" si="74"/>
        <v>-0.6606356593431011</v>
      </c>
      <c r="O827" t="str">
        <f t="shared" si="75"/>
        <v>accetto</v>
      </c>
      <c r="P827">
        <f t="shared" si="76"/>
        <v>-0.505152820596555</v>
      </c>
      <c r="Q827" t="str">
        <f t="shared" si="77"/>
        <v>accetto</v>
      </c>
    </row>
    <row r="828" spans="1:17" ht="12.75">
      <c r="A828" t="s">
        <v>866</v>
      </c>
      <c r="B828">
        <v>3.327081352285859</v>
      </c>
      <c r="C828">
        <v>1.9702509419676062</v>
      </c>
      <c r="D828">
        <v>3.071279498583408</v>
      </c>
      <c r="E828">
        <v>3.1737928515303793</v>
      </c>
      <c r="F828">
        <v>2.257454252617208</v>
      </c>
      <c r="G828">
        <v>3.0133481434700116</v>
      </c>
      <c r="H828">
        <v>1.6987379092529409</v>
      </c>
      <c r="I828">
        <v>1.5200192285510639</v>
      </c>
      <c r="J828">
        <v>2.3180175356924337</v>
      </c>
      <c r="K828">
        <v>2.506517920560327</v>
      </c>
      <c r="L828">
        <f t="shared" si="72"/>
        <v>2.4856499634511238</v>
      </c>
      <c r="M828" s="11">
        <f t="shared" si="73"/>
        <v>0.41121039684780986</v>
      </c>
      <c r="N828">
        <f t="shared" si="74"/>
        <v>-0.06417531440578748</v>
      </c>
      <c r="O828" t="str">
        <f t="shared" si="75"/>
        <v>accetto</v>
      </c>
      <c r="P828">
        <f t="shared" si="76"/>
        <v>-0.0707653996799064</v>
      </c>
      <c r="Q828" t="str">
        <f t="shared" si="77"/>
        <v>accetto</v>
      </c>
    </row>
    <row r="829" spans="1:17" ht="12.75">
      <c r="A829" t="s">
        <v>867</v>
      </c>
      <c r="B829">
        <v>3.0226861016876683</v>
      </c>
      <c r="C829">
        <v>2.519989468753465</v>
      </c>
      <c r="D829">
        <v>2.1426502623432953</v>
      </c>
      <c r="E829">
        <v>2.3991281855069246</v>
      </c>
      <c r="F829">
        <v>1.9691753403753864</v>
      </c>
      <c r="G829">
        <v>2.525510568705158</v>
      </c>
      <c r="H829">
        <v>2.659703523704593</v>
      </c>
      <c r="I829">
        <v>2.4905607519463047</v>
      </c>
      <c r="J829">
        <v>1.3208480398452593</v>
      </c>
      <c r="K829">
        <v>1.6032312405195626</v>
      </c>
      <c r="L829">
        <f t="shared" si="72"/>
        <v>2.2653483483387618</v>
      </c>
      <c r="M829" s="11">
        <f t="shared" si="73"/>
        <v>0.2626081997592272</v>
      </c>
      <c r="N829">
        <f t="shared" si="74"/>
        <v>-1.0493940882942603</v>
      </c>
      <c r="O829" t="str">
        <f t="shared" si="75"/>
        <v>accetto</v>
      </c>
      <c r="P829">
        <f t="shared" si="76"/>
        <v>-1.448003041896741</v>
      </c>
      <c r="Q829" t="str">
        <f t="shared" si="77"/>
        <v>accetto</v>
      </c>
    </row>
    <row r="830" spans="1:17" ht="12.75">
      <c r="A830" t="s">
        <v>868</v>
      </c>
      <c r="B830">
        <v>2.942175152013533</v>
      </c>
      <c r="C830">
        <v>1.7385769703196274</v>
      </c>
      <c r="D830">
        <v>2.4075360457857187</v>
      </c>
      <c r="E830">
        <v>1.7533813641330198</v>
      </c>
      <c r="F830">
        <v>1.5667459984683774</v>
      </c>
      <c r="G830">
        <v>3.56620253854544</v>
      </c>
      <c r="H830">
        <v>2.393003365976938</v>
      </c>
      <c r="I830">
        <v>1.5720178932679119</v>
      </c>
      <c r="J830">
        <v>2.224770594967822</v>
      </c>
      <c r="K830">
        <v>1.9780245349397774</v>
      </c>
      <c r="L830">
        <f t="shared" si="72"/>
        <v>2.2142434458418165</v>
      </c>
      <c r="M830" s="11">
        <f t="shared" si="73"/>
        <v>0.41702937213299723</v>
      </c>
      <c r="N830">
        <f t="shared" si="74"/>
        <v>-1.2779421602275969</v>
      </c>
      <c r="O830" t="str">
        <f t="shared" si="75"/>
        <v>accetto</v>
      </c>
      <c r="P830">
        <f t="shared" si="76"/>
        <v>-1.3993065857941447</v>
      </c>
      <c r="Q830" t="str">
        <f t="shared" si="77"/>
        <v>accetto</v>
      </c>
    </row>
    <row r="831" spans="1:17" ht="12.75">
      <c r="A831" t="s">
        <v>869</v>
      </c>
      <c r="B831">
        <v>2.04625529782561</v>
      </c>
      <c r="C831">
        <v>3.170648043287656</v>
      </c>
      <c r="D831">
        <v>2.6654247916656004</v>
      </c>
      <c r="E831">
        <v>1.415398082349384</v>
      </c>
      <c r="F831">
        <v>2.265470619640837</v>
      </c>
      <c r="G831">
        <v>3.055528125191813</v>
      </c>
      <c r="H831">
        <v>2.6135121429206265</v>
      </c>
      <c r="I831">
        <v>2.620531689335621</v>
      </c>
      <c r="J831">
        <v>3.102346538294114</v>
      </c>
      <c r="K831">
        <v>1.1274423329177807</v>
      </c>
      <c r="L831">
        <f t="shared" si="72"/>
        <v>2.4082557663429043</v>
      </c>
      <c r="M831" s="11">
        <f t="shared" si="73"/>
        <v>0.49033044606766807</v>
      </c>
      <c r="N831">
        <f t="shared" si="74"/>
        <v>-0.4102926860017803</v>
      </c>
      <c r="O831" t="str">
        <f t="shared" si="75"/>
        <v>accetto</v>
      </c>
      <c r="P831">
        <f t="shared" si="76"/>
        <v>-0.4143185203153898</v>
      </c>
      <c r="Q831" t="str">
        <f t="shared" si="77"/>
        <v>accetto</v>
      </c>
    </row>
    <row r="832" spans="1:17" ht="12.75">
      <c r="A832" t="s">
        <v>870</v>
      </c>
      <c r="B832">
        <v>1.4095747206647502</v>
      </c>
      <c r="C832">
        <v>3.277854491971084</v>
      </c>
      <c r="D832">
        <v>1.7795993539152732</v>
      </c>
      <c r="E832">
        <v>2.346615836621595</v>
      </c>
      <c r="F832">
        <v>1.4746429897809321</v>
      </c>
      <c r="G832">
        <v>3.081384365559643</v>
      </c>
      <c r="H832">
        <v>3.995063704333006</v>
      </c>
      <c r="I832">
        <v>2.5328187107641043</v>
      </c>
      <c r="J832">
        <v>2.7693457517784736</v>
      </c>
      <c r="K832">
        <v>2.3782608715077913</v>
      </c>
      <c r="L832">
        <f t="shared" si="72"/>
        <v>2.5045160796896653</v>
      </c>
      <c r="M832" s="11">
        <f t="shared" si="73"/>
        <v>0.6721566243677538</v>
      </c>
      <c r="N832">
        <f t="shared" si="74"/>
        <v>0.020196522355795422</v>
      </c>
      <c r="O832" t="str">
        <f t="shared" si="75"/>
        <v>accetto</v>
      </c>
      <c r="P832">
        <f t="shared" si="76"/>
        <v>0.01741912578351379</v>
      </c>
      <c r="Q832" t="str">
        <f t="shared" si="77"/>
        <v>accetto</v>
      </c>
    </row>
    <row r="833" spans="1:17" ht="12.75">
      <c r="A833" t="s">
        <v>871</v>
      </c>
      <c r="B833">
        <v>3.4495262940799876</v>
      </c>
      <c r="C833">
        <v>2.406008659369263</v>
      </c>
      <c r="D833">
        <v>1.2855123570443538</v>
      </c>
      <c r="E833">
        <v>3.0066823075935645</v>
      </c>
      <c r="F833">
        <v>1.904853078940505</v>
      </c>
      <c r="G833">
        <v>1.9900249688475924</v>
      </c>
      <c r="H833">
        <v>1.8445486476684891</v>
      </c>
      <c r="I833">
        <v>2.4155500011465847</v>
      </c>
      <c r="J833">
        <v>1.5698393579054937</v>
      </c>
      <c r="K833">
        <v>3.7161468669364695</v>
      </c>
      <c r="L833">
        <f t="shared" si="72"/>
        <v>2.3588692539532303</v>
      </c>
      <c r="M833" s="11">
        <f t="shared" si="73"/>
        <v>0.6486886184302286</v>
      </c>
      <c r="N833">
        <f t="shared" si="74"/>
        <v>-0.6311558837516734</v>
      </c>
      <c r="O833" t="str">
        <f t="shared" si="75"/>
        <v>accetto</v>
      </c>
      <c r="P833">
        <f t="shared" si="76"/>
        <v>-0.5541195824234623</v>
      </c>
      <c r="Q833" t="str">
        <f t="shared" si="77"/>
        <v>accetto</v>
      </c>
    </row>
    <row r="834" spans="1:17" ht="12.75">
      <c r="A834" t="s">
        <v>872</v>
      </c>
      <c r="B834">
        <v>3.516917798324357</v>
      </c>
      <c r="C834">
        <v>1.5426888585216147</v>
      </c>
      <c r="D834">
        <v>2.858210701263033</v>
      </c>
      <c r="E834">
        <v>1.9372995897515466</v>
      </c>
      <c r="F834">
        <v>2.0810700614697453</v>
      </c>
      <c r="G834">
        <v>3.1576990220264634</v>
      </c>
      <c r="H834">
        <v>2.7901117759415683</v>
      </c>
      <c r="I834">
        <v>1.7696198934027052</v>
      </c>
      <c r="J834">
        <v>3.410229053247349</v>
      </c>
      <c r="K834">
        <v>3.149078131536953</v>
      </c>
      <c r="L834">
        <f t="shared" si="72"/>
        <v>2.6212924885485336</v>
      </c>
      <c r="M834" s="11">
        <f t="shared" si="73"/>
        <v>0.5248782222663679</v>
      </c>
      <c r="N834">
        <f t="shared" si="74"/>
        <v>0.5424364991092718</v>
      </c>
      <c r="O834" t="str">
        <f t="shared" si="75"/>
        <v>accetto</v>
      </c>
      <c r="P834">
        <f t="shared" si="76"/>
        <v>0.5294252247108099</v>
      </c>
      <c r="Q834" t="str">
        <f t="shared" si="77"/>
        <v>accetto</v>
      </c>
    </row>
    <row r="835" spans="1:17" ht="12.75">
      <c r="A835" t="s">
        <v>873</v>
      </c>
      <c r="B835">
        <v>2.527404527861563</v>
      </c>
      <c r="C835">
        <v>2.823815566939629</v>
      </c>
      <c r="D835">
        <v>1.7243208278409838</v>
      </c>
      <c r="E835">
        <v>2.3027653764927436</v>
      </c>
      <c r="F835">
        <v>3.2077008299756926</v>
      </c>
      <c r="G835">
        <v>0.870281909192272</v>
      </c>
      <c r="H835">
        <v>3.6561028952428387</v>
      </c>
      <c r="I835">
        <v>2.026876783638727</v>
      </c>
      <c r="J835">
        <v>1.6903549694893627</v>
      </c>
      <c r="K835">
        <v>2.014558010246219</v>
      </c>
      <c r="L835">
        <f t="shared" si="72"/>
        <v>2.284418169692003</v>
      </c>
      <c r="M835" s="11">
        <f t="shared" si="73"/>
        <v>0.6544279946812771</v>
      </c>
      <c r="N835">
        <f t="shared" si="74"/>
        <v>-0.9641112545650107</v>
      </c>
      <c r="O835" t="str">
        <f t="shared" si="75"/>
        <v>accetto</v>
      </c>
      <c r="P835">
        <f t="shared" si="76"/>
        <v>-0.8427159625054897</v>
      </c>
      <c r="Q835" t="str">
        <f t="shared" si="77"/>
        <v>accetto</v>
      </c>
    </row>
    <row r="836" spans="1:17" ht="12.75">
      <c r="A836" t="s">
        <v>874</v>
      </c>
      <c r="B836">
        <v>3.339210408207691</v>
      </c>
      <c r="C836">
        <v>3.1119658571674336</v>
      </c>
      <c r="D836">
        <v>2.625419325868279</v>
      </c>
      <c r="E836">
        <v>1.4316012405652145</v>
      </c>
      <c r="F836">
        <v>2.5587850837314363</v>
      </c>
      <c r="G836">
        <v>3.1905040667015783</v>
      </c>
      <c r="H836">
        <v>2.7148437811138137</v>
      </c>
      <c r="I836">
        <v>2.06732197594647</v>
      </c>
      <c r="J836">
        <v>2.649067287032949</v>
      </c>
      <c r="K836">
        <v>2.5482067269661</v>
      </c>
      <c r="L836">
        <f t="shared" si="72"/>
        <v>2.6236925753300966</v>
      </c>
      <c r="M836" s="11">
        <f t="shared" si="73"/>
        <v>0.31346092485543725</v>
      </c>
      <c r="N836">
        <f t="shared" si="74"/>
        <v>0.5531700135002189</v>
      </c>
      <c r="O836" t="str">
        <f t="shared" si="75"/>
        <v>accetto</v>
      </c>
      <c r="P836">
        <f t="shared" si="76"/>
        <v>0.6986375537501608</v>
      </c>
      <c r="Q836" t="str">
        <f t="shared" si="77"/>
        <v>accetto</v>
      </c>
    </row>
    <row r="837" spans="1:17" ht="12.75">
      <c r="A837" t="s">
        <v>875</v>
      </c>
      <c r="B837">
        <v>2.5055444126917337</v>
      </c>
      <c r="C837">
        <v>2.0973986261492428</v>
      </c>
      <c r="D837">
        <v>3.4995763352844733</v>
      </c>
      <c r="E837">
        <v>2.0043743622863985</v>
      </c>
      <c r="F837">
        <v>2.622672441981422</v>
      </c>
      <c r="G837">
        <v>2.091596165541887</v>
      </c>
      <c r="H837">
        <v>3.3286923430114257</v>
      </c>
      <c r="I837">
        <v>3.4850951042812994</v>
      </c>
      <c r="J837">
        <v>2.8414592917124537</v>
      </c>
      <c r="K837">
        <v>1.5835424257238628</v>
      </c>
      <c r="L837">
        <f t="shared" si="72"/>
        <v>2.60599515086642</v>
      </c>
      <c r="M837" s="11">
        <f t="shared" si="73"/>
        <v>0.4544490029664227</v>
      </c>
      <c r="N837">
        <f t="shared" si="74"/>
        <v>0.4740247252453211</v>
      </c>
      <c r="O837" t="str">
        <f t="shared" si="75"/>
        <v>accetto</v>
      </c>
      <c r="P837">
        <f t="shared" si="76"/>
        <v>0.49721408167908854</v>
      </c>
      <c r="Q837" t="str">
        <f t="shared" si="77"/>
        <v>accetto</v>
      </c>
    </row>
    <row r="838" spans="1:17" ht="12.75">
      <c r="A838" t="s">
        <v>876</v>
      </c>
      <c r="B838">
        <v>1.6891041204030444</v>
      </c>
      <c r="C838">
        <v>2.5535758921637353</v>
      </c>
      <c r="D838">
        <v>2.501866626978426</v>
      </c>
      <c r="E838">
        <v>2.643099225582546</v>
      </c>
      <c r="F838">
        <v>1.987918783368059</v>
      </c>
      <c r="G838">
        <v>2.4936983252007394</v>
      </c>
      <c r="H838">
        <v>3.192685817614347</v>
      </c>
      <c r="I838">
        <v>2.5679638722067466</v>
      </c>
      <c r="J838">
        <v>2.4472923064308816</v>
      </c>
      <c r="K838">
        <v>2.416367554823182</v>
      </c>
      <c r="L838">
        <f aca="true" t="shared" si="78" ref="L838:L901">AVERAGE(B838:K838)</f>
        <v>2.4493572524771707</v>
      </c>
      <c r="M838" s="11">
        <f aca="true" t="shared" si="79" ref="M838:M901">VAR(B838:K838)</f>
        <v>0.15685873309888856</v>
      </c>
      <c r="N838">
        <f aca="true" t="shared" si="80" ref="N838:N901">(L838-$C$1)/($C$2/10)^0.5</f>
        <v>-0.22648125205681066</v>
      </c>
      <c r="O838" t="str">
        <f aca="true" t="shared" si="81" ref="O838:O901">IF(N838&lt;$G$1,"accetto","rifiuto")</f>
        <v>accetto</v>
      </c>
      <c r="P838">
        <f aca="true" t="shared" si="82" ref="P838:P901">(L838-$C$1)/(M838/10)^0.5</f>
        <v>-0.40435508401849446</v>
      </c>
      <c r="Q838" t="str">
        <f aca="true" t="shared" si="83" ref="Q838:Q901">IF(P838&lt;$G$2,"accetto","rifiuto")</f>
        <v>accetto</v>
      </c>
    </row>
    <row r="839" spans="1:17" ht="12.75">
      <c r="A839" t="s">
        <v>877</v>
      </c>
      <c r="B839">
        <v>4.229220080851519</v>
      </c>
      <c r="C839">
        <v>3.5930974016764594</v>
      </c>
      <c r="D839">
        <v>3.139166197581744</v>
      </c>
      <c r="E839">
        <v>2.113955494903621</v>
      </c>
      <c r="F839">
        <v>2.0421940577330133</v>
      </c>
      <c r="G839">
        <v>2.5267549866907757</v>
      </c>
      <c r="H839">
        <v>3.048704727348195</v>
      </c>
      <c r="I839">
        <v>3.3267597972508156</v>
      </c>
      <c r="J839">
        <v>2.3096731825330608</v>
      </c>
      <c r="K839">
        <v>2.38802167459653</v>
      </c>
      <c r="L839">
        <f t="shared" si="78"/>
        <v>2.8717547601165734</v>
      </c>
      <c r="M839" s="11">
        <f t="shared" si="79"/>
        <v>0.5115873313315973</v>
      </c>
      <c r="N839">
        <f t="shared" si="80"/>
        <v>1.6625378291595714</v>
      </c>
      <c r="O839" t="str">
        <f t="shared" si="81"/>
        <v>rifiuto</v>
      </c>
      <c r="P839">
        <f t="shared" si="82"/>
        <v>1.643601948612389</v>
      </c>
      <c r="Q839" t="str">
        <f t="shared" si="83"/>
        <v>accetto</v>
      </c>
    </row>
    <row r="840" spans="1:17" ht="12.75">
      <c r="A840" t="s">
        <v>878</v>
      </c>
      <c r="B840">
        <v>0.5288933595875276</v>
      </c>
      <c r="C840">
        <v>2.2067659246681615</v>
      </c>
      <c r="D840">
        <v>2.2726589824492294</v>
      </c>
      <c r="E840">
        <v>1.9168695906000721</v>
      </c>
      <c r="F840">
        <v>1.9132906830600405</v>
      </c>
      <c r="G840">
        <v>2.21810636686655</v>
      </c>
      <c r="H840">
        <v>1.8395452513232158</v>
      </c>
      <c r="I840">
        <v>2.351264718540733</v>
      </c>
      <c r="J840">
        <v>2.5070589369067875</v>
      </c>
      <c r="K840">
        <v>2.096953272425708</v>
      </c>
      <c r="L840">
        <f t="shared" si="78"/>
        <v>1.9851407086428026</v>
      </c>
      <c r="M840" s="11">
        <f t="shared" si="79"/>
        <v>0.30629807996198444</v>
      </c>
      <c r="N840">
        <f t="shared" si="80"/>
        <v>-2.302520748644127</v>
      </c>
      <c r="O840" t="str">
        <f t="shared" si="81"/>
        <v>accetto</v>
      </c>
      <c r="P840">
        <f t="shared" si="82"/>
        <v>-2.94182217567814</v>
      </c>
      <c r="Q840" t="str">
        <f t="shared" si="83"/>
        <v>accetto</v>
      </c>
    </row>
    <row r="841" spans="1:17" ht="12.75">
      <c r="A841" t="s">
        <v>879</v>
      </c>
      <c r="B841">
        <v>3.3398663804791795</v>
      </c>
      <c r="C841">
        <v>2.629157403150657</v>
      </c>
      <c r="D841">
        <v>2.758326864615128</v>
      </c>
      <c r="E841">
        <v>2.9390223048949338</v>
      </c>
      <c r="F841">
        <v>3.4083752884703244</v>
      </c>
      <c r="G841">
        <v>2.614936631725868</v>
      </c>
      <c r="H841">
        <v>1.6821746093978618</v>
      </c>
      <c r="I841">
        <v>1.702631940727315</v>
      </c>
      <c r="J841">
        <v>2.5870650451759047</v>
      </c>
      <c r="K841">
        <v>0.9819000929564936</v>
      </c>
      <c r="L841">
        <f t="shared" si="78"/>
        <v>2.4643456561593666</v>
      </c>
      <c r="M841" s="11">
        <f t="shared" si="79"/>
        <v>0.602668459779194</v>
      </c>
      <c r="N841">
        <f t="shared" si="80"/>
        <v>-0.1594510730416143</v>
      </c>
      <c r="O841" t="str">
        <f t="shared" si="81"/>
        <v>accetto</v>
      </c>
      <c r="P841">
        <f t="shared" si="82"/>
        <v>-0.14523564460138239</v>
      </c>
      <c r="Q841" t="str">
        <f t="shared" si="83"/>
        <v>accetto</v>
      </c>
    </row>
    <row r="842" spans="1:17" ht="12.75">
      <c r="A842" t="s">
        <v>880</v>
      </c>
      <c r="B842">
        <v>3.177892678227181</v>
      </c>
      <c r="C842">
        <v>1.4414890578927952</v>
      </c>
      <c r="D842">
        <v>3.161041586615738</v>
      </c>
      <c r="E842">
        <v>1.666884667481554</v>
      </c>
      <c r="F842">
        <v>1.716973295290245</v>
      </c>
      <c r="G842">
        <v>1.5686801520041627</v>
      </c>
      <c r="H842">
        <v>2.701455837229787</v>
      </c>
      <c r="I842">
        <v>1.7208560723383926</v>
      </c>
      <c r="J842">
        <v>1.0404231093343697</v>
      </c>
      <c r="K842">
        <v>2.4019683203539444</v>
      </c>
      <c r="L842">
        <f t="shared" si="78"/>
        <v>2.059766477676817</v>
      </c>
      <c r="M842" s="11">
        <f t="shared" si="79"/>
        <v>0.5601219551557348</v>
      </c>
      <c r="N842">
        <f t="shared" si="80"/>
        <v>-1.968784163777617</v>
      </c>
      <c r="O842" t="str">
        <f t="shared" si="81"/>
        <v>accetto</v>
      </c>
      <c r="P842">
        <f t="shared" si="82"/>
        <v>-1.8601236372220515</v>
      </c>
      <c r="Q842" t="str">
        <f t="shared" si="83"/>
        <v>accetto</v>
      </c>
    </row>
    <row r="843" spans="1:17" ht="12.75">
      <c r="A843" t="s">
        <v>881</v>
      </c>
      <c r="B843">
        <v>1.6604616056565646</v>
      </c>
      <c r="C843">
        <v>1.9142055071347386</v>
      </c>
      <c r="D843">
        <v>2.0889095732241003</v>
      </c>
      <c r="E843">
        <v>2.680417295174493</v>
      </c>
      <c r="F843">
        <v>3.1475941550502284</v>
      </c>
      <c r="G843">
        <v>2.72973419089908</v>
      </c>
      <c r="H843">
        <v>2.114583331109543</v>
      </c>
      <c r="I843">
        <v>1.5200192285510639</v>
      </c>
      <c r="J843">
        <v>2.887552598210732</v>
      </c>
      <c r="K843">
        <v>2.09031798427759</v>
      </c>
      <c r="L843">
        <f t="shared" si="78"/>
        <v>2.2833795469288134</v>
      </c>
      <c r="M843" s="11">
        <f t="shared" si="79"/>
        <v>0.2977091239470037</v>
      </c>
      <c r="N843">
        <f t="shared" si="80"/>
        <v>-0.9687561167679527</v>
      </c>
      <c r="O843" t="str">
        <f t="shared" si="81"/>
        <v>accetto</v>
      </c>
      <c r="P843">
        <f t="shared" si="82"/>
        <v>-1.25546146616421</v>
      </c>
      <c r="Q843" t="str">
        <f t="shared" si="83"/>
        <v>accetto</v>
      </c>
    </row>
    <row r="844" spans="1:17" ht="12.75">
      <c r="A844" t="s">
        <v>882</v>
      </c>
      <c r="B844">
        <v>2.3402402041642745</v>
      </c>
      <c r="C844">
        <v>2.3066987984589105</v>
      </c>
      <c r="D844">
        <v>1.5545896103685664</v>
      </c>
      <c r="E844">
        <v>2.1402514617818724</v>
      </c>
      <c r="F844">
        <v>2.5217757069731306</v>
      </c>
      <c r="G844">
        <v>2.4922376614540553</v>
      </c>
      <c r="H844">
        <v>3.001590483613654</v>
      </c>
      <c r="I844">
        <v>2.9511561841422917</v>
      </c>
      <c r="J844">
        <v>2.9294206715485416</v>
      </c>
      <c r="K844">
        <v>3.0173691891832277</v>
      </c>
      <c r="L844">
        <f t="shared" si="78"/>
        <v>2.5255329971688525</v>
      </c>
      <c r="M844" s="11">
        <f t="shared" si="79"/>
        <v>0.22081459612626653</v>
      </c>
      <c r="N844">
        <f t="shared" si="80"/>
        <v>0.11418703467772769</v>
      </c>
      <c r="O844" t="str">
        <f t="shared" si="81"/>
        <v>accetto</v>
      </c>
      <c r="P844">
        <f t="shared" si="82"/>
        <v>0.17182561553499962</v>
      </c>
      <c r="Q844" t="str">
        <f t="shared" si="83"/>
        <v>accetto</v>
      </c>
    </row>
    <row r="845" spans="1:17" ht="12.75">
      <c r="A845" t="s">
        <v>883</v>
      </c>
      <c r="B845">
        <v>3.0854890155819703</v>
      </c>
      <c r="C845">
        <v>2.0087217863601836</v>
      </c>
      <c r="D845">
        <v>3.3355028786536423</v>
      </c>
      <c r="E845">
        <v>3.082902105325047</v>
      </c>
      <c r="F845">
        <v>3.026531899906786</v>
      </c>
      <c r="G845">
        <v>2.6636457884342235</v>
      </c>
      <c r="H845">
        <v>2.814651248440896</v>
      </c>
      <c r="I845">
        <v>3.6381569087370735</v>
      </c>
      <c r="J845">
        <v>2.8188378949971593</v>
      </c>
      <c r="K845">
        <v>1.3107351339931483</v>
      </c>
      <c r="L845">
        <f t="shared" si="78"/>
        <v>2.778517466043013</v>
      </c>
      <c r="M845" s="11">
        <f t="shared" si="79"/>
        <v>0.45118918598139146</v>
      </c>
      <c r="N845">
        <f t="shared" si="80"/>
        <v>1.2455679739863328</v>
      </c>
      <c r="O845" t="str">
        <f t="shared" si="81"/>
        <v>accetto</v>
      </c>
      <c r="P845">
        <f t="shared" si="82"/>
        <v>1.3112125408062663</v>
      </c>
      <c r="Q845" t="str">
        <f t="shared" si="83"/>
        <v>accetto</v>
      </c>
    </row>
    <row r="846" spans="1:17" ht="12.75">
      <c r="A846" t="s">
        <v>884</v>
      </c>
      <c r="B846">
        <v>1.7272759186130315</v>
      </c>
      <c r="C846">
        <v>1.6583779290294842</v>
      </c>
      <c r="D846">
        <v>2.109993936871888</v>
      </c>
      <c r="E846">
        <v>2.168233984818926</v>
      </c>
      <c r="F846">
        <v>2.3557407646285355</v>
      </c>
      <c r="G846">
        <v>2.597922350934141</v>
      </c>
      <c r="H846">
        <v>2.249233698146327</v>
      </c>
      <c r="I846">
        <v>2.007274788702489</v>
      </c>
      <c r="J846">
        <v>2.261065315660744</v>
      </c>
      <c r="K846">
        <v>1.8287586876726891</v>
      </c>
      <c r="L846">
        <f t="shared" si="78"/>
        <v>2.0963877375078255</v>
      </c>
      <c r="M846" s="11">
        <f t="shared" si="79"/>
        <v>0.08692123540183319</v>
      </c>
      <c r="N846">
        <f t="shared" si="80"/>
        <v>-1.8050089109699818</v>
      </c>
      <c r="O846" t="str">
        <f t="shared" si="81"/>
        <v>accetto</v>
      </c>
      <c r="P846">
        <f t="shared" si="82"/>
        <v>-4.329137773312049</v>
      </c>
      <c r="Q846" t="str">
        <f t="shared" si="83"/>
        <v>accetto</v>
      </c>
    </row>
    <row r="847" spans="1:17" ht="12.75">
      <c r="A847" t="s">
        <v>885</v>
      </c>
      <c r="B847">
        <v>2.0660823812863782</v>
      </c>
      <c r="C847">
        <v>3.146690585401757</v>
      </c>
      <c r="D847">
        <v>0.9758870138011844</v>
      </c>
      <c r="E847">
        <v>2.007894586032535</v>
      </c>
      <c r="F847">
        <v>2.5997246669055585</v>
      </c>
      <c r="G847">
        <v>3.1141717247078304</v>
      </c>
      <c r="H847">
        <v>2.414515397821333</v>
      </c>
      <c r="I847">
        <v>3.484238160112909</v>
      </c>
      <c r="J847">
        <v>1.2254716009010735</v>
      </c>
      <c r="K847">
        <v>2.4843933263741746</v>
      </c>
      <c r="L847">
        <f t="shared" si="78"/>
        <v>2.3519069443344733</v>
      </c>
      <c r="M847" s="11">
        <f t="shared" si="79"/>
        <v>0.6600129236548042</v>
      </c>
      <c r="N847">
        <f t="shared" si="80"/>
        <v>-0.6622922789275559</v>
      </c>
      <c r="O847" t="str">
        <f t="shared" si="81"/>
        <v>accetto</v>
      </c>
      <c r="P847">
        <f t="shared" si="82"/>
        <v>-0.576445793616345</v>
      </c>
      <c r="Q847" t="str">
        <f t="shared" si="83"/>
        <v>accetto</v>
      </c>
    </row>
    <row r="848" spans="1:17" ht="12.75">
      <c r="A848" t="s">
        <v>886</v>
      </c>
      <c r="B848">
        <v>1.697297342695947</v>
      </c>
      <c r="C848">
        <v>2.3566250409749046</v>
      </c>
      <c r="D848">
        <v>3.096921904852934</v>
      </c>
      <c r="E848">
        <v>3.101803110284891</v>
      </c>
      <c r="F848">
        <v>1.6931621449452905</v>
      </c>
      <c r="G848">
        <v>2.262095899548058</v>
      </c>
      <c r="H848">
        <v>3.3587850709659506</v>
      </c>
      <c r="I848">
        <v>2.3942067856955873</v>
      </c>
      <c r="J848">
        <v>2.3655586437359943</v>
      </c>
      <c r="K848">
        <v>1.656287821301703</v>
      </c>
      <c r="L848">
        <f t="shared" si="78"/>
        <v>2.398274376500126</v>
      </c>
      <c r="M848" s="11">
        <f t="shared" si="79"/>
        <v>0.38512267340242246</v>
      </c>
      <c r="N848">
        <f t="shared" si="80"/>
        <v>-0.4549308183985368</v>
      </c>
      <c r="O848" t="str">
        <f t="shared" si="81"/>
        <v>accetto</v>
      </c>
      <c r="P848">
        <f t="shared" si="82"/>
        <v>-0.5183592067460038</v>
      </c>
      <c r="Q848" t="str">
        <f t="shared" si="83"/>
        <v>accetto</v>
      </c>
    </row>
    <row r="849" spans="1:17" ht="12.75">
      <c r="A849" t="s">
        <v>887</v>
      </c>
      <c r="B849">
        <v>3.3812698067913516</v>
      </c>
      <c r="C849">
        <v>1.7665699438953197</v>
      </c>
      <c r="D849">
        <v>2.8298350771956393</v>
      </c>
      <c r="E849">
        <v>2.5171758621968365</v>
      </c>
      <c r="F849">
        <v>2.1684156634137253</v>
      </c>
      <c r="G849">
        <v>3.133571139971991</v>
      </c>
      <c r="H849">
        <v>2.6375274807128335</v>
      </c>
      <c r="I849">
        <v>3.911208582294421</v>
      </c>
      <c r="J849">
        <v>3.5128260105034315</v>
      </c>
      <c r="K849">
        <v>2.5417571368507197</v>
      </c>
      <c r="L849">
        <f t="shared" si="78"/>
        <v>2.840015670382627</v>
      </c>
      <c r="M849" s="11">
        <f t="shared" si="79"/>
        <v>0.4240977739212042</v>
      </c>
      <c r="N849">
        <f t="shared" si="80"/>
        <v>1.5205963047814315</v>
      </c>
      <c r="O849" t="str">
        <f t="shared" si="81"/>
        <v>accetto</v>
      </c>
      <c r="P849">
        <f t="shared" si="82"/>
        <v>1.651071711450135</v>
      </c>
      <c r="Q849" t="str">
        <f t="shared" si="83"/>
        <v>accetto</v>
      </c>
    </row>
    <row r="850" spans="1:17" ht="12.75">
      <c r="A850" t="s">
        <v>888</v>
      </c>
      <c r="B850">
        <v>2.0499041435857634</v>
      </c>
      <c r="C850">
        <v>2.241673135384872</v>
      </c>
      <c r="D850">
        <v>3.2894497665347444</v>
      </c>
      <c r="E850">
        <v>2.0415268310352985</v>
      </c>
      <c r="F850">
        <v>3.372401318924858</v>
      </c>
      <c r="G850">
        <v>2.264669947603579</v>
      </c>
      <c r="H850">
        <v>3.55126952271803</v>
      </c>
      <c r="I850">
        <v>2.2666700199215484</v>
      </c>
      <c r="J850">
        <v>3.1879814674516638</v>
      </c>
      <c r="K850">
        <v>1.7032445030690724</v>
      </c>
      <c r="L850">
        <f t="shared" si="78"/>
        <v>2.596879065622943</v>
      </c>
      <c r="M850" s="11">
        <f t="shared" si="79"/>
        <v>0.45478941124380395</v>
      </c>
      <c r="N850">
        <f t="shared" si="80"/>
        <v>0.4332563526591272</v>
      </c>
      <c r="O850" t="str">
        <f t="shared" si="81"/>
        <v>accetto</v>
      </c>
      <c r="P850">
        <f t="shared" si="82"/>
        <v>0.4542812051102939</v>
      </c>
      <c r="Q850" t="str">
        <f t="shared" si="83"/>
        <v>accetto</v>
      </c>
    </row>
    <row r="851" spans="1:17" ht="12.75">
      <c r="A851" t="s">
        <v>889</v>
      </c>
      <c r="B851">
        <v>2.650892915744407</v>
      </c>
      <c r="C851">
        <v>2.490235981360911</v>
      </c>
      <c r="D851">
        <v>2.6072152914468916</v>
      </c>
      <c r="E851">
        <v>2.726486485045143</v>
      </c>
      <c r="F851">
        <v>1.8838539273770039</v>
      </c>
      <c r="G851">
        <v>1.3731553973957489</v>
      </c>
      <c r="H851">
        <v>2.9341788821795944</v>
      </c>
      <c r="I851">
        <v>2.588155920632289</v>
      </c>
      <c r="J851">
        <v>1.7171726594119718</v>
      </c>
      <c r="K851">
        <v>1.1990655014233198</v>
      </c>
      <c r="L851">
        <f t="shared" si="78"/>
        <v>2.217041296201728</v>
      </c>
      <c r="M851" s="11">
        <f t="shared" si="79"/>
        <v>0.38177174424637805</v>
      </c>
      <c r="N851">
        <f t="shared" si="80"/>
        <v>-1.265429793036328</v>
      </c>
      <c r="O851" t="str">
        <f t="shared" si="81"/>
        <v>accetto</v>
      </c>
      <c r="P851">
        <f t="shared" si="82"/>
        <v>-1.448175401260673</v>
      </c>
      <c r="Q851" t="str">
        <f t="shared" si="83"/>
        <v>accetto</v>
      </c>
    </row>
    <row r="852" spans="1:17" ht="12.75">
      <c r="A852" t="s">
        <v>890</v>
      </c>
      <c r="B852">
        <v>2.576391829675231</v>
      </c>
      <c r="C852">
        <v>2.325443849226758</v>
      </c>
      <c r="D852">
        <v>1.6930576395589014</v>
      </c>
      <c r="E852">
        <v>1.699147891922621</v>
      </c>
      <c r="F852">
        <v>3.226241693296288</v>
      </c>
      <c r="G852">
        <v>2.063860435994229</v>
      </c>
      <c r="H852">
        <v>2.530328267017694</v>
      </c>
      <c r="I852">
        <v>0.42198274153633974</v>
      </c>
      <c r="J852">
        <v>1.4513382886161708</v>
      </c>
      <c r="K852">
        <v>1.8318922414891858</v>
      </c>
      <c r="L852">
        <f t="shared" si="78"/>
        <v>1.981968487833342</v>
      </c>
      <c r="M852" s="11">
        <f t="shared" si="79"/>
        <v>0.5808931962282569</v>
      </c>
      <c r="N852">
        <f t="shared" si="80"/>
        <v>-2.3167073513833136</v>
      </c>
      <c r="O852" t="str">
        <f t="shared" si="81"/>
        <v>accetto</v>
      </c>
      <c r="P852">
        <f t="shared" si="82"/>
        <v>-2.149354416130732</v>
      </c>
      <c r="Q852" t="str">
        <f t="shared" si="83"/>
        <v>accetto</v>
      </c>
    </row>
    <row r="853" spans="1:17" ht="12.75">
      <c r="A853" t="s">
        <v>891</v>
      </c>
      <c r="B853">
        <v>3.203163688431232</v>
      </c>
      <c r="C853">
        <v>2.9168044597486187</v>
      </c>
      <c r="D853">
        <v>2.441052530975867</v>
      </c>
      <c r="E853">
        <v>2.3572319761035487</v>
      </c>
      <c r="F853">
        <v>2.3517068567139177</v>
      </c>
      <c r="G853">
        <v>1.6096012457637698</v>
      </c>
      <c r="H853">
        <v>3.014756554523501</v>
      </c>
      <c r="I853">
        <v>3.1895474404723245</v>
      </c>
      <c r="J853">
        <v>2.0784879745383478</v>
      </c>
      <c r="K853">
        <v>1.4495472270709797</v>
      </c>
      <c r="L853">
        <f t="shared" si="78"/>
        <v>2.4611899954342107</v>
      </c>
      <c r="M853" s="11">
        <f t="shared" si="79"/>
        <v>0.39037051948258117</v>
      </c>
      <c r="N853">
        <f t="shared" si="80"/>
        <v>-0.17356361683236424</v>
      </c>
      <c r="O853" t="str">
        <f t="shared" si="81"/>
        <v>accetto</v>
      </c>
      <c r="P853">
        <f t="shared" si="82"/>
        <v>-0.1964288108622997</v>
      </c>
      <c r="Q853" t="str">
        <f t="shared" si="83"/>
        <v>accetto</v>
      </c>
    </row>
    <row r="854" spans="1:17" ht="12.75">
      <c r="A854" t="s">
        <v>892</v>
      </c>
      <c r="B854">
        <v>2.8511557837941837</v>
      </c>
      <c r="C854">
        <v>2.114394417526455</v>
      </c>
      <c r="D854">
        <v>1.8338344339008472</v>
      </c>
      <c r="E854">
        <v>2.8719314546083297</v>
      </c>
      <c r="F854">
        <v>2.352259931374192</v>
      </c>
      <c r="G854">
        <v>2.424043877397253</v>
      </c>
      <c r="H854">
        <v>0.668216725171078</v>
      </c>
      <c r="I854">
        <v>1.7550807824932235</v>
      </c>
      <c r="J854">
        <v>2.5182040344213874</v>
      </c>
      <c r="K854">
        <v>1.714572886953647</v>
      </c>
      <c r="L854">
        <f t="shared" si="78"/>
        <v>2.1103694327640596</v>
      </c>
      <c r="M854" s="11">
        <f t="shared" si="79"/>
        <v>0.4323500036259947</v>
      </c>
      <c r="N854">
        <f t="shared" si="80"/>
        <v>-1.74248086890273</v>
      </c>
      <c r="O854" t="str">
        <f t="shared" si="81"/>
        <v>accetto</v>
      </c>
      <c r="P854">
        <f t="shared" si="82"/>
        <v>-1.8738520029118817</v>
      </c>
      <c r="Q854" t="str">
        <f t="shared" si="83"/>
        <v>accetto</v>
      </c>
    </row>
    <row r="855" spans="1:17" ht="12.75">
      <c r="A855" t="s">
        <v>893</v>
      </c>
      <c r="B855">
        <v>2.2811303498474444</v>
      </c>
      <c r="C855">
        <v>0.9899389688325755</v>
      </c>
      <c r="D855">
        <v>2.1967149181602963</v>
      </c>
      <c r="E855">
        <v>1.7162739130890259</v>
      </c>
      <c r="F855">
        <v>2.7453593539394205</v>
      </c>
      <c r="G855">
        <v>2.4057900019454337</v>
      </c>
      <c r="H855">
        <v>2.4993239305388215</v>
      </c>
      <c r="I855">
        <v>1.4617823961543763</v>
      </c>
      <c r="J855">
        <v>1.6027456924166472</v>
      </c>
      <c r="K855">
        <v>2.451901797858227</v>
      </c>
      <c r="L855">
        <f t="shared" si="78"/>
        <v>2.035096132278227</v>
      </c>
      <c r="M855" s="11">
        <f t="shared" si="79"/>
        <v>0.31415470170922394</v>
      </c>
      <c r="N855">
        <f t="shared" si="80"/>
        <v>-2.07911330245691</v>
      </c>
      <c r="O855" t="str">
        <f t="shared" si="81"/>
        <v>accetto</v>
      </c>
      <c r="P855">
        <f t="shared" si="82"/>
        <v>-2.6229582465309558</v>
      </c>
      <c r="Q855" t="str">
        <f t="shared" si="83"/>
        <v>accetto</v>
      </c>
    </row>
    <row r="856" spans="1:17" ht="12.75">
      <c r="A856" t="s">
        <v>894</v>
      </c>
      <c r="B856">
        <v>2.2576262845609563</v>
      </c>
      <c r="C856">
        <v>3.929511494889084</v>
      </c>
      <c r="D856">
        <v>3.226793160181387</v>
      </c>
      <c r="E856">
        <v>3.308083880815502</v>
      </c>
      <c r="F856">
        <v>1.6974002403071609</v>
      </c>
      <c r="G856">
        <v>1.8218500777447844</v>
      </c>
      <c r="H856">
        <v>2.9494334530420474</v>
      </c>
      <c r="I856">
        <v>1.751680337997641</v>
      </c>
      <c r="J856">
        <v>2.5471222826104167</v>
      </c>
      <c r="K856">
        <v>1.9891133603232447</v>
      </c>
      <c r="L856">
        <f t="shared" si="78"/>
        <v>2.5478614572472225</v>
      </c>
      <c r="M856" s="11">
        <f t="shared" si="79"/>
        <v>0.5988689890958641</v>
      </c>
      <c r="N856">
        <f t="shared" si="80"/>
        <v>0.21404294381397876</v>
      </c>
      <c r="O856" t="str">
        <f t="shared" si="81"/>
        <v>accetto</v>
      </c>
      <c r="P856">
        <f t="shared" si="82"/>
        <v>0.1955780019971614</v>
      </c>
      <c r="Q856" t="str">
        <f t="shared" si="83"/>
        <v>accetto</v>
      </c>
    </row>
    <row r="857" spans="1:17" ht="12.75">
      <c r="A857" t="s">
        <v>895</v>
      </c>
      <c r="B857">
        <v>1.3602610404905136</v>
      </c>
      <c r="C857">
        <v>2.9907974888624267</v>
      </c>
      <c r="D857">
        <v>2.8797179097819026</v>
      </c>
      <c r="E857">
        <v>2.6776245896951423</v>
      </c>
      <c r="F857">
        <v>2.453202487974977</v>
      </c>
      <c r="G857">
        <v>2.214119888319601</v>
      </c>
      <c r="H857">
        <v>2.0191345422824725</v>
      </c>
      <c r="I857">
        <v>2.5305445127787607</v>
      </c>
      <c r="J857">
        <v>2.8335787816911306</v>
      </c>
      <c r="K857">
        <v>4.786796511616558</v>
      </c>
      <c r="L857">
        <f t="shared" si="78"/>
        <v>2.6745777753493485</v>
      </c>
      <c r="M857" s="11">
        <f t="shared" si="79"/>
        <v>0.7852938167245296</v>
      </c>
      <c r="N857">
        <f t="shared" si="80"/>
        <v>0.7807355460836607</v>
      </c>
      <c r="O857" t="str">
        <f t="shared" si="81"/>
        <v>accetto</v>
      </c>
      <c r="P857">
        <f t="shared" si="82"/>
        <v>0.6229782235818635</v>
      </c>
      <c r="Q857" t="str">
        <f t="shared" si="83"/>
        <v>accetto</v>
      </c>
    </row>
    <row r="858" spans="1:17" ht="12.75">
      <c r="A858" t="s">
        <v>896</v>
      </c>
      <c r="B858">
        <v>3.6079886153493135</v>
      </c>
      <c r="C858">
        <v>3.629741813469991</v>
      </c>
      <c r="D858">
        <v>2.3105703210808315</v>
      </c>
      <c r="E858">
        <v>2.16889799596629</v>
      </c>
      <c r="F858">
        <v>2.0464546619473367</v>
      </c>
      <c r="G858">
        <v>1.8282490229421455</v>
      </c>
      <c r="H858">
        <v>1.5439043365540783</v>
      </c>
      <c r="I858">
        <v>2.2278020550606925</v>
      </c>
      <c r="J858">
        <v>1.76397177921217</v>
      </c>
      <c r="K858">
        <v>2.7251769521649294</v>
      </c>
      <c r="L858">
        <f t="shared" si="78"/>
        <v>2.385275755374778</v>
      </c>
      <c r="M858" s="11">
        <f t="shared" si="79"/>
        <v>0.5283840603830652</v>
      </c>
      <c r="N858">
        <f t="shared" si="80"/>
        <v>-0.5130624192986232</v>
      </c>
      <c r="O858" t="str">
        <f t="shared" si="81"/>
        <v>accetto</v>
      </c>
      <c r="P858">
        <f t="shared" si="82"/>
        <v>-0.49909170620565113</v>
      </c>
      <c r="Q858" t="str">
        <f t="shared" si="83"/>
        <v>accetto</v>
      </c>
    </row>
    <row r="859" spans="1:17" ht="12.75">
      <c r="A859" t="s">
        <v>897</v>
      </c>
      <c r="B859">
        <v>1.9055460300410232</v>
      </c>
      <c r="C859">
        <v>1.6049194044535398</v>
      </c>
      <c r="D859">
        <v>1.572657787787648</v>
      </c>
      <c r="E859">
        <v>3.0071726790220055</v>
      </c>
      <c r="F859">
        <v>1.5636349535043337</v>
      </c>
      <c r="G859">
        <v>3.0773737703850657</v>
      </c>
      <c r="H859">
        <v>1.3324208055564668</v>
      </c>
      <c r="I859">
        <v>2.401913655997987</v>
      </c>
      <c r="J859">
        <v>2.6000526530413026</v>
      </c>
      <c r="K859">
        <v>2.4128256261121805</v>
      </c>
      <c r="L859">
        <f t="shared" si="78"/>
        <v>2.1478517365901553</v>
      </c>
      <c r="M859" s="11">
        <f t="shared" si="79"/>
        <v>0.403584498627031</v>
      </c>
      <c r="N859">
        <f t="shared" si="80"/>
        <v>-1.5748549102858294</v>
      </c>
      <c r="O859" t="str">
        <f t="shared" si="81"/>
        <v>accetto</v>
      </c>
      <c r="P859">
        <f t="shared" si="82"/>
        <v>-1.7529047285520944</v>
      </c>
      <c r="Q859" t="str">
        <f t="shared" si="83"/>
        <v>accetto</v>
      </c>
    </row>
    <row r="860" spans="1:17" ht="12.75">
      <c r="A860" t="s">
        <v>898</v>
      </c>
      <c r="B860">
        <v>1.9353670439909365</v>
      </c>
      <c r="C860">
        <v>2.860980897889931</v>
      </c>
      <c r="D860">
        <v>1.725406076084255</v>
      </c>
      <c r="E860">
        <v>1.4516630592015645</v>
      </c>
      <c r="F860">
        <v>1.9515878877336945</v>
      </c>
      <c r="G860">
        <v>2.072982952338407</v>
      </c>
      <c r="H860">
        <v>1.4263180913394535</v>
      </c>
      <c r="I860">
        <v>3.5805856952629256</v>
      </c>
      <c r="J860">
        <v>2.9961795162614635</v>
      </c>
      <c r="K860">
        <v>3.5975863099656635</v>
      </c>
      <c r="L860">
        <f t="shared" si="78"/>
        <v>2.3598657530068294</v>
      </c>
      <c r="M860" s="11">
        <f t="shared" si="79"/>
        <v>0.6895772344562958</v>
      </c>
      <c r="N860">
        <f t="shared" si="80"/>
        <v>-0.6266994045049498</v>
      </c>
      <c r="O860" t="str">
        <f t="shared" si="81"/>
        <v>accetto</v>
      </c>
      <c r="P860">
        <f t="shared" si="82"/>
        <v>-0.5336454692299808</v>
      </c>
      <c r="Q860" t="str">
        <f t="shared" si="83"/>
        <v>accetto</v>
      </c>
    </row>
    <row r="861" spans="1:17" ht="12.75">
      <c r="A861" t="s">
        <v>899</v>
      </c>
      <c r="B861">
        <v>1.4540907997161412</v>
      </c>
      <c r="C861">
        <v>2.1726360732486683</v>
      </c>
      <c r="D861">
        <v>1.7818679246875035</v>
      </c>
      <c r="E861">
        <v>3.2061846979854636</v>
      </c>
      <c r="F861">
        <v>3.2697818528163225</v>
      </c>
      <c r="G861">
        <v>1.7775976738221289</v>
      </c>
      <c r="H861">
        <v>3.613564379656964</v>
      </c>
      <c r="I861">
        <v>3.43093237417861</v>
      </c>
      <c r="J861">
        <v>2.6047537876536353</v>
      </c>
      <c r="K861">
        <v>3.2789445635398806</v>
      </c>
      <c r="L861">
        <f t="shared" si="78"/>
        <v>2.659035412730532</v>
      </c>
      <c r="M861" s="11">
        <f t="shared" si="79"/>
        <v>0.6445998888708304</v>
      </c>
      <c r="N861">
        <f t="shared" si="80"/>
        <v>0.711227987390409</v>
      </c>
      <c r="O861" t="str">
        <f t="shared" si="81"/>
        <v>accetto</v>
      </c>
      <c r="P861">
        <f t="shared" si="82"/>
        <v>0.6263956414100045</v>
      </c>
      <c r="Q861" t="str">
        <f t="shared" si="83"/>
        <v>accetto</v>
      </c>
    </row>
    <row r="862" spans="1:17" ht="12.75">
      <c r="A862" t="s">
        <v>900</v>
      </c>
      <c r="B862">
        <v>3.790783006120364</v>
      </c>
      <c r="C862">
        <v>2.810893877856415</v>
      </c>
      <c r="D862">
        <v>3.210921203651651</v>
      </c>
      <c r="E862">
        <v>1.3151629468256942</v>
      </c>
      <c r="F862">
        <v>1.2571190474500327</v>
      </c>
      <c r="G862">
        <v>2.3700170042968693</v>
      </c>
      <c r="H862">
        <v>1.6874304264456441</v>
      </c>
      <c r="I862">
        <v>1.494214436988841</v>
      </c>
      <c r="J862">
        <v>2.8497489805158693</v>
      </c>
      <c r="K862">
        <v>1.670770660080052</v>
      </c>
      <c r="L862">
        <f t="shared" si="78"/>
        <v>2.2457061590231433</v>
      </c>
      <c r="M862" s="11">
        <f t="shared" si="79"/>
        <v>0.785426466281533</v>
      </c>
      <c r="N862">
        <f t="shared" si="80"/>
        <v>-1.1372366293675462</v>
      </c>
      <c r="O862" t="str">
        <f t="shared" si="81"/>
        <v>accetto</v>
      </c>
      <c r="P862">
        <f t="shared" si="82"/>
        <v>-0.9073671995975862</v>
      </c>
      <c r="Q862" t="str">
        <f t="shared" si="83"/>
        <v>accetto</v>
      </c>
    </row>
    <row r="863" spans="1:17" ht="12.75">
      <c r="A863" t="s">
        <v>901</v>
      </c>
      <c r="B863">
        <v>2.5113332072101002</v>
      </c>
      <c r="C863">
        <v>2.27032288511964</v>
      </c>
      <c r="D863">
        <v>1.067137901645765</v>
      </c>
      <c r="E863">
        <v>3.3070452580523124</v>
      </c>
      <c r="F863">
        <v>3.1017243293013053</v>
      </c>
      <c r="G863">
        <v>2.365778908934999</v>
      </c>
      <c r="H863">
        <v>1.9834081701139894</v>
      </c>
      <c r="I863">
        <v>2.623441762402763</v>
      </c>
      <c r="J863">
        <v>2.3757897210634837</v>
      </c>
      <c r="K863">
        <v>2.0835814062934332</v>
      </c>
      <c r="L863">
        <f t="shared" si="78"/>
        <v>2.368956355013779</v>
      </c>
      <c r="M863" s="11">
        <f t="shared" si="79"/>
        <v>0.38184406521837944</v>
      </c>
      <c r="N863">
        <f t="shared" si="80"/>
        <v>-0.5860449964170789</v>
      </c>
      <c r="O863" t="str">
        <f t="shared" si="81"/>
        <v>accetto</v>
      </c>
      <c r="P863">
        <f t="shared" si="82"/>
        <v>-0.6706145038844055</v>
      </c>
      <c r="Q863" t="str">
        <f t="shared" si="83"/>
        <v>accetto</v>
      </c>
    </row>
    <row r="864" spans="1:17" ht="12.75">
      <c r="A864" t="s">
        <v>902</v>
      </c>
      <c r="B864">
        <v>3.12018801941349</v>
      </c>
      <c r="C864">
        <v>2.302202655181418</v>
      </c>
      <c r="D864">
        <v>2.3632997196148153</v>
      </c>
      <c r="E864">
        <v>2.6803055547998156</v>
      </c>
      <c r="F864">
        <v>3.5886535110921614</v>
      </c>
      <c r="G864">
        <v>2.8904465935261214</v>
      </c>
      <c r="H864">
        <v>2.2596327879796263</v>
      </c>
      <c r="I864">
        <v>0.8210711266292492</v>
      </c>
      <c r="J864">
        <v>1.7813244966782804</v>
      </c>
      <c r="K864">
        <v>2.0488438158577083</v>
      </c>
      <c r="L864">
        <f t="shared" si="78"/>
        <v>2.3855968280772686</v>
      </c>
      <c r="M864" s="11">
        <f t="shared" si="79"/>
        <v>0.586478124550776</v>
      </c>
      <c r="N864">
        <f t="shared" si="80"/>
        <v>-0.5116265385216455</v>
      </c>
      <c r="O864" t="str">
        <f t="shared" si="81"/>
        <v>accetto</v>
      </c>
      <c r="P864">
        <f t="shared" si="82"/>
        <v>-0.4724024670074355</v>
      </c>
      <c r="Q864" t="str">
        <f t="shared" si="83"/>
        <v>accetto</v>
      </c>
    </row>
    <row r="865" spans="1:17" ht="12.75">
      <c r="A865" t="s">
        <v>903</v>
      </c>
      <c r="B865">
        <v>2.5505926653261213</v>
      </c>
      <c r="C865">
        <v>3.091378296048788</v>
      </c>
      <c r="D865">
        <v>3.0393233592008073</v>
      </c>
      <c r="E865">
        <v>3.9072663175647904</v>
      </c>
      <c r="F865">
        <v>3.8012271136585696</v>
      </c>
      <c r="G865">
        <v>2.9594088941166774</v>
      </c>
      <c r="H865">
        <v>1.7335349873701489</v>
      </c>
      <c r="I865">
        <v>2.32153775943857</v>
      </c>
      <c r="J865">
        <v>3.417838653151648</v>
      </c>
      <c r="K865">
        <v>1.6150725046850312</v>
      </c>
      <c r="L865">
        <f t="shared" si="78"/>
        <v>2.843718055056115</v>
      </c>
      <c r="M865" s="11">
        <f t="shared" si="79"/>
        <v>0.6212472725364491</v>
      </c>
      <c r="N865">
        <f t="shared" si="80"/>
        <v>1.5371538723989777</v>
      </c>
      <c r="O865" t="str">
        <f t="shared" si="81"/>
        <v>accetto</v>
      </c>
      <c r="P865">
        <f t="shared" si="82"/>
        <v>1.379018518098212</v>
      </c>
      <c r="Q865" t="str">
        <f t="shared" si="83"/>
        <v>accetto</v>
      </c>
    </row>
    <row r="866" spans="1:17" ht="12.75">
      <c r="A866" t="s">
        <v>904</v>
      </c>
      <c r="B866">
        <v>1.8089717985913012</v>
      </c>
      <c r="C866">
        <v>1.5906359297969175</v>
      </c>
      <c r="D866">
        <v>1.693887251549313</v>
      </c>
      <c r="E866">
        <v>2.575086316232955</v>
      </c>
      <c r="F866">
        <v>2.144492772694093</v>
      </c>
      <c r="G866">
        <v>3.7194846082002186</v>
      </c>
      <c r="H866">
        <v>2.9444131750574343</v>
      </c>
      <c r="I866">
        <v>1.069234440474247</v>
      </c>
      <c r="J866">
        <v>2.319861653818407</v>
      </c>
      <c r="K866">
        <v>3.0331221703499978</v>
      </c>
      <c r="L866">
        <f t="shared" si="78"/>
        <v>2.2899190116764885</v>
      </c>
      <c r="M866" s="11">
        <f t="shared" si="79"/>
        <v>0.6325965351051279</v>
      </c>
      <c r="N866">
        <f t="shared" si="80"/>
        <v>-0.9395107413434227</v>
      </c>
      <c r="O866" t="str">
        <f t="shared" si="81"/>
        <v>accetto</v>
      </c>
      <c r="P866">
        <f t="shared" si="82"/>
        <v>-0.8352631995524951</v>
      </c>
      <c r="Q866" t="str">
        <f t="shared" si="83"/>
        <v>accetto</v>
      </c>
    </row>
    <row r="867" spans="1:17" ht="12.75">
      <c r="A867" t="s">
        <v>905</v>
      </c>
      <c r="B867">
        <v>3.7539327991044047</v>
      </c>
      <c r="C867">
        <v>2.4003846618063562</v>
      </c>
      <c r="D867">
        <v>2.3566250409749046</v>
      </c>
      <c r="E867">
        <v>1.425289115227315</v>
      </c>
      <c r="F867">
        <v>2.3266705816854483</v>
      </c>
      <c r="G867">
        <v>1.6131753299782758</v>
      </c>
      <c r="H867">
        <v>2.9434919198820353</v>
      </c>
      <c r="I867">
        <v>2.4463694434803074</v>
      </c>
      <c r="J867">
        <v>2.3249422233720907</v>
      </c>
      <c r="K867">
        <v>2.788817516925519</v>
      </c>
      <c r="L867">
        <f t="shared" si="78"/>
        <v>2.4379698632436657</v>
      </c>
      <c r="M867" s="11">
        <f t="shared" si="79"/>
        <v>0.42771959464267595</v>
      </c>
      <c r="N867">
        <f t="shared" si="80"/>
        <v>-0.2774072048815436</v>
      </c>
      <c r="O867" t="str">
        <f t="shared" si="81"/>
        <v>accetto</v>
      </c>
      <c r="P867">
        <f t="shared" si="82"/>
        <v>-0.299932249924065</v>
      </c>
      <c r="Q867" t="str">
        <f t="shared" si="83"/>
        <v>accetto</v>
      </c>
    </row>
    <row r="868" spans="1:17" ht="12.75">
      <c r="A868" t="s">
        <v>906</v>
      </c>
      <c r="B868">
        <v>3.173963275698952</v>
      </c>
      <c r="C868">
        <v>2.8558754078210313</v>
      </c>
      <c r="D868">
        <v>3.3451479219297653</v>
      </c>
      <c r="E868">
        <v>2.9564730966467323</v>
      </c>
      <c r="F868">
        <v>1.4297330058116131</v>
      </c>
      <c r="G868">
        <v>2.2224353015258203</v>
      </c>
      <c r="H868">
        <v>2.352978606877514</v>
      </c>
      <c r="I868">
        <v>3.431577092023872</v>
      </c>
      <c r="J868">
        <v>2.4827156129788364</v>
      </c>
      <c r="K868">
        <v>2.7637121075645155</v>
      </c>
      <c r="L868">
        <f t="shared" si="78"/>
        <v>2.701461142887865</v>
      </c>
      <c r="M868" s="11">
        <f t="shared" si="79"/>
        <v>0.36438424162983396</v>
      </c>
      <c r="N868">
        <f t="shared" si="80"/>
        <v>0.9009616206441298</v>
      </c>
      <c r="O868" t="str">
        <f t="shared" si="81"/>
        <v>accetto</v>
      </c>
      <c r="P868">
        <f t="shared" si="82"/>
        <v>1.0553864156835038</v>
      </c>
      <c r="Q868" t="str">
        <f t="shared" si="83"/>
        <v>accetto</v>
      </c>
    </row>
    <row r="869" spans="1:17" ht="12.75">
      <c r="A869" t="s">
        <v>907</v>
      </c>
      <c r="B869">
        <v>3.067912817366505</v>
      </c>
      <c r="C869">
        <v>1.2282112497996422</v>
      </c>
      <c r="D869">
        <v>2.0122267362421553</v>
      </c>
      <c r="E869">
        <v>2.161273926085414</v>
      </c>
      <c r="F869">
        <v>3.2770618588097022</v>
      </c>
      <c r="G869">
        <v>3.3068378550547095</v>
      </c>
      <c r="H869">
        <v>2.6443693679709668</v>
      </c>
      <c r="I869">
        <v>2.808749909660264</v>
      </c>
      <c r="J869">
        <v>1.1065669800427713</v>
      </c>
      <c r="K869">
        <v>3.201038209649596</v>
      </c>
      <c r="L869">
        <f t="shared" si="78"/>
        <v>2.4814248910681727</v>
      </c>
      <c r="M869" s="11">
        <f t="shared" si="79"/>
        <v>0.6770301096576756</v>
      </c>
      <c r="N869">
        <f t="shared" si="80"/>
        <v>-0.0830704125220589</v>
      </c>
      <c r="O869" t="str">
        <f t="shared" si="81"/>
        <v>accetto</v>
      </c>
      <c r="P869">
        <f t="shared" si="82"/>
        <v>-0.07138835547674606</v>
      </c>
      <c r="Q869" t="str">
        <f t="shared" si="83"/>
        <v>accetto</v>
      </c>
    </row>
    <row r="870" spans="1:17" ht="12.75">
      <c r="A870" t="s">
        <v>908</v>
      </c>
      <c r="B870">
        <v>1.176055023115623</v>
      </c>
      <c r="C870">
        <v>1.9208118553297027</v>
      </c>
      <c r="D870">
        <v>3.710021243518895</v>
      </c>
      <c r="E870">
        <v>3.0788087097289463</v>
      </c>
      <c r="F870">
        <v>3.0047963873130357</v>
      </c>
      <c r="G870">
        <v>2.8521960143325487</v>
      </c>
      <c r="H870">
        <v>1.4855099421902196</v>
      </c>
      <c r="I870">
        <v>3.3473618283460382</v>
      </c>
      <c r="J870">
        <v>2.761973298712519</v>
      </c>
      <c r="K870">
        <v>1.4671555807899495</v>
      </c>
      <c r="L870">
        <f t="shared" si="78"/>
        <v>2.4804689883377478</v>
      </c>
      <c r="M870" s="11">
        <f t="shared" si="79"/>
        <v>0.7939018567804581</v>
      </c>
      <c r="N870">
        <f t="shared" si="80"/>
        <v>-0.08734533949227434</v>
      </c>
      <c r="O870" t="str">
        <f t="shared" si="81"/>
        <v>accetto</v>
      </c>
      <c r="P870">
        <f t="shared" si="82"/>
        <v>-0.06931725091630964</v>
      </c>
      <c r="Q870" t="str">
        <f t="shared" si="83"/>
        <v>accetto</v>
      </c>
    </row>
    <row r="871" spans="1:17" ht="12.75">
      <c r="A871" t="s">
        <v>909</v>
      </c>
      <c r="B871">
        <v>2.2584285643733892</v>
      </c>
      <c r="C871">
        <v>1.7866526636089475</v>
      </c>
      <c r="D871">
        <v>1.372576598332671</v>
      </c>
      <c r="E871">
        <v>1.8640815082721929</v>
      </c>
      <c r="F871">
        <v>3.4868106003932553</v>
      </c>
      <c r="G871">
        <v>1.4104622125614696</v>
      </c>
      <c r="H871">
        <v>3.816529917776279</v>
      </c>
      <c r="I871">
        <v>2.7068137480011956</v>
      </c>
      <c r="J871">
        <v>3.627230468646303</v>
      </c>
      <c r="K871">
        <v>2.5683441110356853</v>
      </c>
      <c r="L871">
        <f t="shared" si="78"/>
        <v>2.489793039300139</v>
      </c>
      <c r="M871" s="11">
        <f t="shared" si="79"/>
        <v>0.8282094849059113</v>
      </c>
      <c r="N871">
        <f t="shared" si="80"/>
        <v>-0.04564691593711675</v>
      </c>
      <c r="O871" t="str">
        <f t="shared" si="81"/>
        <v>accetto</v>
      </c>
      <c r="P871">
        <f t="shared" si="82"/>
        <v>-0.03546715416325879</v>
      </c>
      <c r="Q871" t="str">
        <f t="shared" si="83"/>
        <v>accetto</v>
      </c>
    </row>
    <row r="872" spans="1:17" ht="12.75">
      <c r="A872" t="s">
        <v>910</v>
      </c>
      <c r="B872">
        <v>2.217345085321085</v>
      </c>
      <c r="C872">
        <v>2.7831822649363858</v>
      </c>
      <c r="D872">
        <v>2.595355537866908</v>
      </c>
      <c r="E872">
        <v>3.121062649108808</v>
      </c>
      <c r="F872">
        <v>2.2470431044700945</v>
      </c>
      <c r="G872">
        <v>2.9478457750565212</v>
      </c>
      <c r="H872">
        <v>1.4513382886161708</v>
      </c>
      <c r="I872">
        <v>2.606121200440157</v>
      </c>
      <c r="J872">
        <v>2.5133887477716144</v>
      </c>
      <c r="K872">
        <v>2.0399897979677917</v>
      </c>
      <c r="L872">
        <f t="shared" si="78"/>
        <v>2.4522672451555536</v>
      </c>
      <c r="M872" s="11">
        <f t="shared" si="79"/>
        <v>0.23548978863491263</v>
      </c>
      <c r="N872">
        <f t="shared" si="80"/>
        <v>-0.21346736917102907</v>
      </c>
      <c r="O872" t="str">
        <f t="shared" si="81"/>
        <v>accetto</v>
      </c>
      <c r="P872">
        <f t="shared" si="82"/>
        <v>-0.3110501821366026</v>
      </c>
      <c r="Q872" t="str">
        <f t="shared" si="83"/>
        <v>accetto</v>
      </c>
    </row>
    <row r="873" spans="1:17" ht="12.75">
      <c r="A873" t="s">
        <v>911</v>
      </c>
      <c r="B873">
        <v>1.8159157795730607</v>
      </c>
      <c r="C873">
        <v>2.7513997652727085</v>
      </c>
      <c r="D873">
        <v>1.5646735762675235</v>
      </c>
      <c r="E873">
        <v>1.9385600854889162</v>
      </c>
      <c r="F873">
        <v>2.7109947673443457</v>
      </c>
      <c r="G873">
        <v>3.7939438921148394</v>
      </c>
      <c r="H873">
        <v>1.8201345816328285</v>
      </c>
      <c r="I873">
        <v>2.55026709085314</v>
      </c>
      <c r="J873">
        <v>3.464941642459962</v>
      </c>
      <c r="K873">
        <v>3.0248212271203556</v>
      </c>
      <c r="L873">
        <f t="shared" si="78"/>
        <v>2.543565240812768</v>
      </c>
      <c r="M873" s="11">
        <f t="shared" si="79"/>
        <v>0.5658163451306437</v>
      </c>
      <c r="N873">
        <f t="shared" si="80"/>
        <v>0.19482967982699498</v>
      </c>
      <c r="O873" t="str">
        <f t="shared" si="81"/>
        <v>accetto</v>
      </c>
      <c r="P873">
        <f t="shared" si="82"/>
        <v>0.18314808180807754</v>
      </c>
      <c r="Q873" t="str">
        <f t="shared" si="83"/>
        <v>accetto</v>
      </c>
    </row>
    <row r="874" spans="1:17" ht="12.75">
      <c r="A874" t="s">
        <v>912</v>
      </c>
      <c r="B874">
        <v>2.3636301174133223</v>
      </c>
      <c r="C874">
        <v>2.4966735131624773</v>
      </c>
      <c r="D874">
        <v>2.61416972296729</v>
      </c>
      <c r="E874">
        <v>3.1977744260439067</v>
      </c>
      <c r="F874">
        <v>1.4880791669202154</v>
      </c>
      <c r="G874">
        <v>2.030793323965554</v>
      </c>
      <c r="H874">
        <v>2.192201893243464</v>
      </c>
      <c r="I874">
        <v>3.4615202968871017</v>
      </c>
      <c r="J874">
        <v>2.0944692597799985</v>
      </c>
      <c r="K874">
        <v>2.76168389918098</v>
      </c>
      <c r="L874">
        <f t="shared" si="78"/>
        <v>2.470099561956431</v>
      </c>
      <c r="M874" s="11">
        <f t="shared" si="79"/>
        <v>0.333991622353514</v>
      </c>
      <c r="N874">
        <f t="shared" si="80"/>
        <v>-0.13371882404488225</v>
      </c>
      <c r="O874" t="str">
        <f t="shared" si="81"/>
        <v>accetto</v>
      </c>
      <c r="P874">
        <f t="shared" si="82"/>
        <v>-0.16360996967078523</v>
      </c>
      <c r="Q874" t="str">
        <f t="shared" si="83"/>
        <v>accetto</v>
      </c>
    </row>
    <row r="875" spans="1:17" ht="12.75">
      <c r="A875" t="s">
        <v>913</v>
      </c>
      <c r="B875">
        <v>1.9155769393591981</v>
      </c>
      <c r="C875">
        <v>3.491994067558153</v>
      </c>
      <c r="D875">
        <v>1.6363321158269173</v>
      </c>
      <c r="E875">
        <v>2.4211048643769573</v>
      </c>
      <c r="F875">
        <v>2.2701516570634794</v>
      </c>
      <c r="G875">
        <v>1.765643865394395</v>
      </c>
      <c r="H875">
        <v>2.6678718254822797</v>
      </c>
      <c r="I875">
        <v>2.244331591637092</v>
      </c>
      <c r="J875">
        <v>-0.33503498416393995</v>
      </c>
      <c r="K875">
        <v>1.4959958518829808</v>
      </c>
      <c r="L875">
        <f t="shared" si="78"/>
        <v>1.9573967794417513</v>
      </c>
      <c r="M875" s="11">
        <f t="shared" si="79"/>
        <v>0.9849634244148022</v>
      </c>
      <c r="N875">
        <f t="shared" si="80"/>
        <v>-2.426595371957111</v>
      </c>
      <c r="O875" t="str">
        <f t="shared" si="81"/>
        <v>accetto</v>
      </c>
      <c r="P875">
        <f t="shared" si="82"/>
        <v>-1.7289097173944157</v>
      </c>
      <c r="Q875" t="str">
        <f t="shared" si="83"/>
        <v>accetto</v>
      </c>
    </row>
    <row r="876" spans="1:17" ht="12.75">
      <c r="A876" t="s">
        <v>914</v>
      </c>
      <c r="B876">
        <v>3.448593784478362</v>
      </c>
      <c r="C876">
        <v>2.51203580496167</v>
      </c>
      <c r="D876">
        <v>1.4268325793955228</v>
      </c>
      <c r="E876">
        <v>3.760502168470339</v>
      </c>
      <c r="F876">
        <v>1.9294697246482428</v>
      </c>
      <c r="G876">
        <v>1.8429682046712514</v>
      </c>
      <c r="H876">
        <v>1.3638142236277417</v>
      </c>
      <c r="I876">
        <v>3.3441543168714816</v>
      </c>
      <c r="J876">
        <v>1.6818578776883442</v>
      </c>
      <c r="K876">
        <v>2.2601488838108708</v>
      </c>
      <c r="L876">
        <f t="shared" si="78"/>
        <v>2.3570377568623826</v>
      </c>
      <c r="M876" s="11">
        <f t="shared" si="79"/>
        <v>0.769304702535001</v>
      </c>
      <c r="N876">
        <f t="shared" si="80"/>
        <v>-0.6393465877431307</v>
      </c>
      <c r="O876" t="str">
        <f t="shared" si="81"/>
        <v>accetto</v>
      </c>
      <c r="P876">
        <f t="shared" si="82"/>
        <v>-0.515432928704488</v>
      </c>
      <c r="Q876" t="str">
        <f t="shared" si="83"/>
        <v>accetto</v>
      </c>
    </row>
    <row r="877" spans="1:17" ht="12.75">
      <c r="A877" t="s">
        <v>915</v>
      </c>
      <c r="B877">
        <v>3.08678649014837</v>
      </c>
      <c r="C877">
        <v>2.2778368224010137</v>
      </c>
      <c r="D877">
        <v>2.4719997914360192</v>
      </c>
      <c r="E877">
        <v>3.00152134928112</v>
      </c>
      <c r="F877">
        <v>1.9220225100366406</v>
      </c>
      <c r="G877">
        <v>2.1686568296900077</v>
      </c>
      <c r="H877">
        <v>2.1143317142946216</v>
      </c>
      <c r="I877">
        <v>3.6524146589908923</v>
      </c>
      <c r="J877">
        <v>1.9753926069779482</v>
      </c>
      <c r="K877">
        <v>1.9719680458547373</v>
      </c>
      <c r="L877">
        <f t="shared" si="78"/>
        <v>2.464293081911137</v>
      </c>
      <c r="M877" s="11">
        <f t="shared" si="79"/>
        <v>0.3453232452950172</v>
      </c>
      <c r="N877">
        <f t="shared" si="80"/>
        <v>-0.15968619222742886</v>
      </c>
      <c r="O877" t="str">
        <f t="shared" si="81"/>
        <v>accetto</v>
      </c>
      <c r="P877">
        <f t="shared" si="82"/>
        <v>-0.19214958925323408</v>
      </c>
      <c r="Q877" t="str">
        <f t="shared" si="83"/>
        <v>accetto</v>
      </c>
    </row>
    <row r="878" spans="1:17" ht="12.75">
      <c r="A878" t="s">
        <v>916</v>
      </c>
      <c r="B878">
        <v>2.4287755597379146</v>
      </c>
      <c r="C878">
        <v>2.190832872681767</v>
      </c>
      <c r="D878">
        <v>2.9983958343404993</v>
      </c>
      <c r="E878">
        <v>2.6999919579327525</v>
      </c>
      <c r="F878">
        <v>2.2348376792274394</v>
      </c>
      <c r="G878">
        <v>2.681535502808856</v>
      </c>
      <c r="H878">
        <v>3.1697155336860305</v>
      </c>
      <c r="I878">
        <v>2.602183759036052</v>
      </c>
      <c r="J878">
        <v>2.843223021079666</v>
      </c>
      <c r="K878">
        <v>1.9318628979965524</v>
      </c>
      <c r="L878">
        <f t="shared" si="78"/>
        <v>2.578135461852753</v>
      </c>
      <c r="M878" s="11">
        <f t="shared" si="79"/>
        <v>0.14786770456908332</v>
      </c>
      <c r="N878">
        <f t="shared" si="80"/>
        <v>0.34943240831219474</v>
      </c>
      <c r="O878" t="str">
        <f t="shared" si="81"/>
        <v>accetto</v>
      </c>
      <c r="P878">
        <f t="shared" si="82"/>
        <v>0.6425567911858813</v>
      </c>
      <c r="Q878" t="str">
        <f t="shared" si="83"/>
        <v>accetto</v>
      </c>
    </row>
    <row r="879" spans="1:17" ht="12.75">
      <c r="A879" t="s">
        <v>917</v>
      </c>
      <c r="B879">
        <v>3.1510589105528197</v>
      </c>
      <c r="C879">
        <v>1.8652969863046565</v>
      </c>
      <c r="D879">
        <v>3.0162389232350506</v>
      </c>
      <c r="E879">
        <v>2.933004402414099</v>
      </c>
      <c r="F879">
        <v>1.1365809270137106</v>
      </c>
      <c r="G879">
        <v>1.7168736132293816</v>
      </c>
      <c r="H879">
        <v>2.7932919552381463</v>
      </c>
      <c r="I879">
        <v>2.5108999118003794</v>
      </c>
      <c r="J879">
        <v>2.093384815424315</v>
      </c>
      <c r="K879">
        <v>2.972513869569866</v>
      </c>
      <c r="L879">
        <f t="shared" si="78"/>
        <v>2.4189144314782425</v>
      </c>
      <c r="M879" s="11">
        <f t="shared" si="79"/>
        <v>0.4624350128154838</v>
      </c>
      <c r="N879">
        <f t="shared" si="80"/>
        <v>-0.3626256864177339</v>
      </c>
      <c r="O879" t="str">
        <f t="shared" si="81"/>
        <v>accetto</v>
      </c>
      <c r="P879">
        <f t="shared" si="82"/>
        <v>-0.37706672736157976</v>
      </c>
      <c r="Q879" t="str">
        <f t="shared" si="83"/>
        <v>accetto</v>
      </c>
    </row>
    <row r="880" spans="1:17" ht="12.75">
      <c r="A880" t="s">
        <v>918</v>
      </c>
      <c r="B880">
        <v>2.0700584092946883</v>
      </c>
      <c r="C880">
        <v>2.551514724389108</v>
      </c>
      <c r="D880">
        <v>0.8462553169738385</v>
      </c>
      <c r="E880">
        <v>1.5752093269907164</v>
      </c>
      <c r="F880">
        <v>3.387062620747656</v>
      </c>
      <c r="G880">
        <v>3.42517171572581</v>
      </c>
      <c r="H880">
        <v>2.3426816107678405</v>
      </c>
      <c r="I880">
        <v>2.498133373021574</v>
      </c>
      <c r="J880">
        <v>2.049175017543803</v>
      </c>
      <c r="K880">
        <v>3.2278944861764103</v>
      </c>
      <c r="L880">
        <f t="shared" si="78"/>
        <v>2.3973156601631445</v>
      </c>
      <c r="M880" s="11">
        <f t="shared" si="79"/>
        <v>0.6747578857442578</v>
      </c>
      <c r="N880">
        <f t="shared" si="80"/>
        <v>-0.45921832819979735</v>
      </c>
      <c r="O880" t="str">
        <f t="shared" si="81"/>
        <v>accetto</v>
      </c>
      <c r="P880">
        <f t="shared" si="82"/>
        <v>-0.39530310986626266</v>
      </c>
      <c r="Q880" t="str">
        <f t="shared" si="83"/>
        <v>accetto</v>
      </c>
    </row>
    <row r="881" spans="1:17" ht="12.75">
      <c r="A881" t="s">
        <v>919</v>
      </c>
      <c r="B881">
        <v>1.678573193005377</v>
      </c>
      <c r="C881">
        <v>2.9111547377829083</v>
      </c>
      <c r="D881">
        <v>2.6911122156400324</v>
      </c>
      <c r="E881">
        <v>2.682709178686764</v>
      </c>
      <c r="F881">
        <v>1.5035009464008908</v>
      </c>
      <c r="G881">
        <v>2.4229554136036313</v>
      </c>
      <c r="H881">
        <v>3.0806254956769408</v>
      </c>
      <c r="I881">
        <v>1.8524878414837076</v>
      </c>
      <c r="J881">
        <v>3.4438251233086703</v>
      </c>
      <c r="K881">
        <v>2.165938081868717</v>
      </c>
      <c r="L881">
        <f t="shared" si="78"/>
        <v>2.443288222745764</v>
      </c>
      <c r="M881" s="11">
        <f t="shared" si="79"/>
        <v>0.4043646562342455</v>
      </c>
      <c r="N881">
        <f t="shared" si="80"/>
        <v>-0.2536227781305963</v>
      </c>
      <c r="O881" t="str">
        <f t="shared" si="81"/>
        <v>accetto</v>
      </c>
      <c r="P881">
        <f t="shared" si="82"/>
        <v>-0.2820243865204828</v>
      </c>
      <c r="Q881" t="str">
        <f t="shared" si="83"/>
        <v>accetto</v>
      </c>
    </row>
    <row r="882" spans="1:17" ht="12.75">
      <c r="A882" t="s">
        <v>920</v>
      </c>
      <c r="B882">
        <v>1.2132010607638222</v>
      </c>
      <c r="C882">
        <v>2.232456564192944</v>
      </c>
      <c r="D882">
        <v>2.6858990046343933</v>
      </c>
      <c r="E882">
        <v>3.4868106003932553</v>
      </c>
      <c r="F882">
        <v>1.9399684965424058</v>
      </c>
      <c r="G882">
        <v>3.0267465378926772</v>
      </c>
      <c r="H882">
        <v>3.0197760286205266</v>
      </c>
      <c r="I882">
        <v>2.0403242152042367</v>
      </c>
      <c r="J882">
        <v>2.287081529658508</v>
      </c>
      <c r="K882">
        <v>2.7637699874708233</v>
      </c>
      <c r="L882">
        <f t="shared" si="78"/>
        <v>2.469603402537359</v>
      </c>
      <c r="M882" s="11">
        <f t="shared" si="79"/>
        <v>0.4348911220075817</v>
      </c>
      <c r="N882">
        <f t="shared" si="80"/>
        <v>-0.13593771642232483</v>
      </c>
      <c r="O882" t="str">
        <f t="shared" si="81"/>
        <v>accetto</v>
      </c>
      <c r="P882">
        <f t="shared" si="82"/>
        <v>-0.14575877216538455</v>
      </c>
      <c r="Q882" t="str">
        <f t="shared" si="83"/>
        <v>accetto</v>
      </c>
    </row>
    <row r="883" spans="1:17" ht="12.75">
      <c r="A883" t="s">
        <v>921</v>
      </c>
      <c r="B883">
        <v>1.9660160621560863</v>
      </c>
      <c r="C883">
        <v>1.2843258189650442</v>
      </c>
      <c r="D883">
        <v>2.3411839681921265</v>
      </c>
      <c r="E883">
        <v>3.285026777027724</v>
      </c>
      <c r="F883">
        <v>2.0107162314650395</v>
      </c>
      <c r="G883">
        <v>1.6031090496062461</v>
      </c>
      <c r="H883">
        <v>2.2861755483472734</v>
      </c>
      <c r="I883">
        <v>0.6603450579132186</v>
      </c>
      <c r="J883">
        <v>1.9127552939266934</v>
      </c>
      <c r="K883">
        <v>2.5975397004424394</v>
      </c>
      <c r="L883">
        <f t="shared" si="78"/>
        <v>1.9947193508041892</v>
      </c>
      <c r="M883" s="11">
        <f t="shared" si="79"/>
        <v>0.5199600346105618</v>
      </c>
      <c r="N883">
        <f t="shared" si="80"/>
        <v>-2.259683758634115</v>
      </c>
      <c r="O883" t="str">
        <f t="shared" si="81"/>
        <v>accetto</v>
      </c>
      <c r="P883">
        <f t="shared" si="82"/>
        <v>-2.215887381219803</v>
      </c>
      <c r="Q883" t="str">
        <f t="shared" si="83"/>
        <v>accetto</v>
      </c>
    </row>
    <row r="884" spans="1:17" ht="12.75">
      <c r="A884" t="s">
        <v>922</v>
      </c>
      <c r="B884">
        <v>2.8643122080529793</v>
      </c>
      <c r="C884">
        <v>1.4232247319023372</v>
      </c>
      <c r="D884">
        <v>3.5475266221101265</v>
      </c>
      <c r="E884">
        <v>3.3456993888148645</v>
      </c>
      <c r="F884">
        <v>2.4770337355096217</v>
      </c>
      <c r="G884">
        <v>2.349107084255593</v>
      </c>
      <c r="H884">
        <v>2.569377106585762</v>
      </c>
      <c r="I884">
        <v>2.6422712213673094</v>
      </c>
      <c r="J884">
        <v>2.1478650811241096</v>
      </c>
      <c r="K884">
        <v>3.120268408172251</v>
      </c>
      <c r="L884">
        <f t="shared" si="78"/>
        <v>2.6486685587894954</v>
      </c>
      <c r="M884" s="11">
        <f t="shared" si="79"/>
        <v>0.3823051937123757</v>
      </c>
      <c r="N884">
        <f t="shared" si="80"/>
        <v>0.664866007140471</v>
      </c>
      <c r="O884" t="str">
        <f t="shared" si="81"/>
        <v>accetto</v>
      </c>
      <c r="P884">
        <f t="shared" si="82"/>
        <v>0.760350843937943</v>
      </c>
      <c r="Q884" t="str">
        <f t="shared" si="83"/>
        <v>accetto</v>
      </c>
    </row>
    <row r="885" spans="1:17" ht="12.75">
      <c r="A885" t="s">
        <v>923</v>
      </c>
      <c r="B885">
        <v>0.8495737649354851</v>
      </c>
      <c r="C885">
        <v>2.4960786363476473</v>
      </c>
      <c r="D885">
        <v>2.8528696721309643</v>
      </c>
      <c r="E885">
        <v>3.313826853741375</v>
      </c>
      <c r="F885">
        <v>2.1764850870181363</v>
      </c>
      <c r="G885">
        <v>2.677401912833375</v>
      </c>
      <c r="H885">
        <v>2.5745420843361444</v>
      </c>
      <c r="I885">
        <v>0.8255600349184533</v>
      </c>
      <c r="J885">
        <v>2.342071460088846</v>
      </c>
      <c r="K885">
        <v>1.9537776775223392</v>
      </c>
      <c r="L885">
        <f t="shared" si="78"/>
        <v>2.2062187183872766</v>
      </c>
      <c r="M885" s="11">
        <f t="shared" si="79"/>
        <v>0.657379797721311</v>
      </c>
      <c r="N885">
        <f t="shared" si="80"/>
        <v>-1.3138298324061173</v>
      </c>
      <c r="O885" t="str">
        <f t="shared" si="81"/>
        <v>accetto</v>
      </c>
      <c r="P885">
        <f t="shared" si="82"/>
        <v>-1.1458188019374251</v>
      </c>
      <c r="Q885" t="str">
        <f t="shared" si="83"/>
        <v>accetto</v>
      </c>
    </row>
    <row r="886" spans="1:17" ht="12.75">
      <c r="A886" t="s">
        <v>924</v>
      </c>
      <c r="B886">
        <v>3.7759014390985612</v>
      </c>
      <c r="C886">
        <v>1.4464377898821112</v>
      </c>
      <c r="D886">
        <v>2.8909514349311394</v>
      </c>
      <c r="E886">
        <v>2.558676558907109</v>
      </c>
      <c r="F886">
        <v>2.495699201406296</v>
      </c>
      <c r="G886">
        <v>3.0079419994433465</v>
      </c>
      <c r="H886">
        <v>2.6773456407022422</v>
      </c>
      <c r="I886">
        <v>2.2344887920144174</v>
      </c>
      <c r="J886">
        <v>2.1760043622407466</v>
      </c>
      <c r="K886">
        <v>1.818845145942305</v>
      </c>
      <c r="L886">
        <f t="shared" si="78"/>
        <v>2.5082292364568275</v>
      </c>
      <c r="M886" s="11">
        <f t="shared" si="79"/>
        <v>0.4247158811775588</v>
      </c>
      <c r="N886">
        <f t="shared" si="80"/>
        <v>0.03680226424077158</v>
      </c>
      <c r="O886" t="str">
        <f t="shared" si="81"/>
        <v>accetto</v>
      </c>
      <c r="P886">
        <f t="shared" si="82"/>
        <v>0.03993100962100055</v>
      </c>
      <c r="Q886" t="str">
        <f t="shared" si="83"/>
        <v>accetto</v>
      </c>
    </row>
    <row r="887" spans="1:17" ht="12.75">
      <c r="A887" t="s">
        <v>925</v>
      </c>
      <c r="B887">
        <v>2.5181501739530177</v>
      </c>
      <c r="C887">
        <v>3.647137940865832</v>
      </c>
      <c r="D887">
        <v>2.4411602519126063</v>
      </c>
      <c r="E887">
        <v>1.9936665796194575</v>
      </c>
      <c r="F887">
        <v>3.9200384835567093</v>
      </c>
      <c r="G887">
        <v>4.543958149151877</v>
      </c>
      <c r="H887">
        <v>2.5382345014418206</v>
      </c>
      <c r="I887">
        <v>3.0020776394917448</v>
      </c>
      <c r="J887">
        <v>2.3572874443470937</v>
      </c>
      <c r="K887">
        <v>2.2953872962136757</v>
      </c>
      <c r="L887">
        <f t="shared" si="78"/>
        <v>2.9257098460553834</v>
      </c>
      <c r="M887" s="11">
        <f t="shared" si="79"/>
        <v>0.6970947864432162</v>
      </c>
      <c r="N887">
        <f t="shared" si="80"/>
        <v>1.903832308941616</v>
      </c>
      <c r="O887" t="str">
        <f t="shared" si="81"/>
        <v>rifiuto</v>
      </c>
      <c r="P887">
        <f t="shared" si="82"/>
        <v>1.6123813924226251</v>
      </c>
      <c r="Q887" t="str">
        <f t="shared" si="83"/>
        <v>accetto</v>
      </c>
    </row>
    <row r="888" spans="1:17" ht="12.75">
      <c r="A888" t="s">
        <v>926</v>
      </c>
      <c r="B888">
        <v>3.556854933676732</v>
      </c>
      <c r="C888">
        <v>2.754629785599718</v>
      </c>
      <c r="D888">
        <v>3.55208627250704</v>
      </c>
      <c r="E888">
        <v>3.616374770663242</v>
      </c>
      <c r="F888">
        <v>2.25728222067346</v>
      </c>
      <c r="G888">
        <v>3.409116472826099</v>
      </c>
      <c r="H888">
        <v>3.278250004664187</v>
      </c>
      <c r="I888">
        <v>3.1662507781834393</v>
      </c>
      <c r="J888">
        <v>1.9002934285435913</v>
      </c>
      <c r="K888">
        <v>2.225062406162124</v>
      </c>
      <c r="L888">
        <f t="shared" si="78"/>
        <v>2.9716201073499633</v>
      </c>
      <c r="M888" s="11">
        <f t="shared" si="79"/>
        <v>0.40898978649587214</v>
      </c>
      <c r="N888">
        <f t="shared" si="80"/>
        <v>2.109149239180532</v>
      </c>
      <c r="O888" t="str">
        <f t="shared" si="81"/>
        <v>rifiuto</v>
      </c>
      <c r="P888">
        <f t="shared" si="82"/>
        <v>2.3320404624240605</v>
      </c>
      <c r="Q888" t="str">
        <f t="shared" si="83"/>
        <v>rifiuto</v>
      </c>
    </row>
    <row r="889" spans="1:17" ht="12.75">
      <c r="A889" t="s">
        <v>927</v>
      </c>
      <c r="B889">
        <v>2.4697255934506757</v>
      </c>
      <c r="C889">
        <v>2.8459031822967518</v>
      </c>
      <c r="D889">
        <v>2.786526437300836</v>
      </c>
      <c r="E889">
        <v>2.0866008080724896</v>
      </c>
      <c r="F889">
        <v>2.449353474205509</v>
      </c>
      <c r="G889">
        <v>2.0557186625069335</v>
      </c>
      <c r="H889">
        <v>2.7582119086901002</v>
      </c>
      <c r="I889">
        <v>1.7229381411902978</v>
      </c>
      <c r="J889">
        <v>2.6380234793543877</v>
      </c>
      <c r="K889">
        <v>2.655267671996171</v>
      </c>
      <c r="L889">
        <f t="shared" si="78"/>
        <v>2.446826935906415</v>
      </c>
      <c r="M889" s="11">
        <f t="shared" si="79"/>
        <v>0.13987734726317866</v>
      </c>
      <c r="N889">
        <f t="shared" si="80"/>
        <v>-0.2377971717704177</v>
      </c>
      <c r="O889" t="str">
        <f t="shared" si="81"/>
        <v>accetto</v>
      </c>
      <c r="P889">
        <f t="shared" si="82"/>
        <v>-0.44959139819373617</v>
      </c>
      <c r="Q889" t="str">
        <f t="shared" si="83"/>
        <v>accetto</v>
      </c>
    </row>
    <row r="890" spans="1:17" ht="12.75">
      <c r="A890" t="s">
        <v>928</v>
      </c>
      <c r="B890">
        <v>2.9976337489074467</v>
      </c>
      <c r="C890">
        <v>2.55639753759624</v>
      </c>
      <c r="D890">
        <v>1.8239048144187109</v>
      </c>
      <c r="E890">
        <v>2.354857292169754</v>
      </c>
      <c r="F890">
        <v>2.6748342958785543</v>
      </c>
      <c r="G890">
        <v>2.572095050519465</v>
      </c>
      <c r="H890">
        <v>4.28748585320136</v>
      </c>
      <c r="I890">
        <v>1.666125797598852</v>
      </c>
      <c r="J890">
        <v>3.0618097028013835</v>
      </c>
      <c r="K890">
        <v>2.790994444512762</v>
      </c>
      <c r="L890">
        <f t="shared" si="78"/>
        <v>2.678613853760453</v>
      </c>
      <c r="M890" s="11">
        <f t="shared" si="79"/>
        <v>0.52627628282205</v>
      </c>
      <c r="N890">
        <f t="shared" si="80"/>
        <v>0.7987854374631583</v>
      </c>
      <c r="O890" t="str">
        <f t="shared" si="81"/>
        <v>accetto</v>
      </c>
      <c r="P890">
        <f t="shared" si="82"/>
        <v>0.7785889604772337</v>
      </c>
      <c r="Q890" t="str">
        <f t="shared" si="83"/>
        <v>accetto</v>
      </c>
    </row>
    <row r="891" spans="1:17" ht="12.75">
      <c r="A891" t="s">
        <v>929</v>
      </c>
      <c r="B891">
        <v>3.448326893799276</v>
      </c>
      <c r="C891">
        <v>2.6116495353801383</v>
      </c>
      <c r="D891">
        <v>3.243695700598437</v>
      </c>
      <c r="E891">
        <v>2.2337926253635487</v>
      </c>
      <c r="F891">
        <v>3.3366990633840032</v>
      </c>
      <c r="G891">
        <v>2.091021385916747</v>
      </c>
      <c r="H891">
        <v>2.3637402500128246</v>
      </c>
      <c r="I891">
        <v>2.6481822067989924</v>
      </c>
      <c r="J891">
        <v>0.9708771863552101</v>
      </c>
      <c r="K891">
        <v>2.472270701553043</v>
      </c>
      <c r="L891">
        <f t="shared" si="78"/>
        <v>2.542025554916222</v>
      </c>
      <c r="M891" s="11">
        <f t="shared" si="79"/>
        <v>0.5294351903908547</v>
      </c>
      <c r="N891">
        <f t="shared" si="80"/>
        <v>0.18794399516964602</v>
      </c>
      <c r="O891" t="str">
        <f t="shared" si="81"/>
        <v>accetto</v>
      </c>
      <c r="P891">
        <f t="shared" si="82"/>
        <v>0.18264469162628838</v>
      </c>
      <c r="Q891" t="str">
        <f t="shared" si="83"/>
        <v>accetto</v>
      </c>
    </row>
    <row r="892" spans="1:17" ht="12.75">
      <c r="A892" t="s">
        <v>930</v>
      </c>
      <c r="B892">
        <v>3.061884464347031</v>
      </c>
      <c r="C892">
        <v>1.977100064214028</v>
      </c>
      <c r="D892">
        <v>3.477303825782201</v>
      </c>
      <c r="E892">
        <v>1.630370485477215</v>
      </c>
      <c r="F892">
        <v>2.2559622372546073</v>
      </c>
      <c r="G892">
        <v>3.1355937211424134</v>
      </c>
      <c r="H892">
        <v>1.7697131443628678</v>
      </c>
      <c r="I892">
        <v>2.6170203083529486</v>
      </c>
      <c r="J892">
        <v>1.6463935728734214</v>
      </c>
      <c r="K892">
        <v>2.3746353384876784</v>
      </c>
      <c r="L892">
        <f t="shared" si="78"/>
        <v>2.394597716229441</v>
      </c>
      <c r="M892" s="11">
        <f t="shared" si="79"/>
        <v>0.4382585581299349</v>
      </c>
      <c r="N892">
        <f t="shared" si="80"/>
        <v>-0.47137334298938477</v>
      </c>
      <c r="O892" t="str">
        <f t="shared" si="81"/>
        <v>accetto</v>
      </c>
      <c r="P892">
        <f t="shared" si="82"/>
        <v>-0.5034830079508887</v>
      </c>
      <c r="Q892" t="str">
        <f t="shared" si="83"/>
        <v>accetto</v>
      </c>
    </row>
    <row r="893" spans="1:17" ht="12.75">
      <c r="A893" t="s">
        <v>931</v>
      </c>
      <c r="B893">
        <v>1.5518049437650916</v>
      </c>
      <c r="C893">
        <v>2.1711295879094905</v>
      </c>
      <c r="D893">
        <v>2.287930434951022</v>
      </c>
      <c r="E893">
        <v>2.0580226043330185</v>
      </c>
      <c r="F893">
        <v>3.5098178631506016</v>
      </c>
      <c r="G893">
        <v>4.166503986816679</v>
      </c>
      <c r="H893">
        <v>2.069016570981148</v>
      </c>
      <c r="I893">
        <v>2.8290504829101337</v>
      </c>
      <c r="J893">
        <v>1.6598040256099011</v>
      </c>
      <c r="K893">
        <v>1.5365664506543908</v>
      </c>
      <c r="L893">
        <f t="shared" si="78"/>
        <v>2.3839646951081477</v>
      </c>
      <c r="M893" s="11">
        <f t="shared" si="79"/>
        <v>0.759780809121807</v>
      </c>
      <c r="N893">
        <f t="shared" si="80"/>
        <v>-0.5189256590561914</v>
      </c>
      <c r="O893" t="str">
        <f t="shared" si="81"/>
        <v>accetto</v>
      </c>
      <c r="P893">
        <f t="shared" si="82"/>
        <v>-0.4209649988019152</v>
      </c>
      <c r="Q893" t="str">
        <f t="shared" si="83"/>
        <v>accetto</v>
      </c>
    </row>
    <row r="894" spans="1:17" ht="12.75">
      <c r="A894" t="s">
        <v>932</v>
      </c>
      <c r="B894">
        <v>0.9577320165226411</v>
      </c>
      <c r="C894">
        <v>1.8054764953603808</v>
      </c>
      <c r="D894">
        <v>1.6061236280597768</v>
      </c>
      <c r="E894">
        <v>1.4940665216727211</v>
      </c>
      <c r="F894">
        <v>2.3543050213970673</v>
      </c>
      <c r="G894">
        <v>1.796747883934131</v>
      </c>
      <c r="H894">
        <v>2.452931577857953</v>
      </c>
      <c r="I894">
        <v>3.5098178631506016</v>
      </c>
      <c r="J894">
        <v>3.3545035656743494</v>
      </c>
      <c r="K894">
        <v>1.6203733394377196</v>
      </c>
      <c r="L894">
        <f t="shared" si="78"/>
        <v>2.095207791306734</v>
      </c>
      <c r="M894" s="11">
        <f t="shared" si="79"/>
        <v>0.6749956405183855</v>
      </c>
      <c r="N894">
        <f t="shared" si="80"/>
        <v>-1.8102857908008474</v>
      </c>
      <c r="O894" t="str">
        <f t="shared" si="81"/>
        <v>accetto</v>
      </c>
      <c r="P894">
        <f t="shared" si="82"/>
        <v>-1.5580509690368909</v>
      </c>
      <c r="Q894" t="str">
        <f t="shared" si="83"/>
        <v>accetto</v>
      </c>
    </row>
    <row r="895" spans="1:17" ht="12.75">
      <c r="A895" t="s">
        <v>933</v>
      </c>
      <c r="B895">
        <v>2.450003819263884</v>
      </c>
      <c r="C895">
        <v>2.9432941635354837</v>
      </c>
      <c r="D895">
        <v>1.4411578562067007</v>
      </c>
      <c r="E895">
        <v>2.720118087576111</v>
      </c>
      <c r="F895">
        <v>1.3536691622721264</v>
      </c>
      <c r="G895">
        <v>2.901647963171854</v>
      </c>
      <c r="H895">
        <v>2.7689968645654517</v>
      </c>
      <c r="I895">
        <v>2.0105096323550242</v>
      </c>
      <c r="J895">
        <v>2.1192812501715252</v>
      </c>
      <c r="K895">
        <v>1.2946316578381811</v>
      </c>
      <c r="L895">
        <f t="shared" si="78"/>
        <v>2.200331045695634</v>
      </c>
      <c r="M895" s="11">
        <f t="shared" si="79"/>
        <v>0.4284231539434668</v>
      </c>
      <c r="N895">
        <f t="shared" si="80"/>
        <v>-1.3401603051416804</v>
      </c>
      <c r="O895" t="str">
        <f t="shared" si="81"/>
        <v>accetto</v>
      </c>
      <c r="P895">
        <f t="shared" si="82"/>
        <v>-1.4477890424315845</v>
      </c>
      <c r="Q895" t="str">
        <f t="shared" si="83"/>
        <v>accetto</v>
      </c>
    </row>
    <row r="896" spans="1:17" ht="12.75">
      <c r="A896" t="s">
        <v>934</v>
      </c>
      <c r="B896">
        <v>2.199085582656153</v>
      </c>
      <c r="C896">
        <v>2.7209702084189757</v>
      </c>
      <c r="D896">
        <v>2.417402158148434</v>
      </c>
      <c r="E896">
        <v>3.2506927381609785</v>
      </c>
      <c r="F896">
        <v>2.574759937872386</v>
      </c>
      <c r="G896">
        <v>2.62618864628962</v>
      </c>
      <c r="H896">
        <v>2.358059980318785</v>
      </c>
      <c r="I896">
        <v>3.8080537270525383</v>
      </c>
      <c r="J896">
        <v>3.161879237482026</v>
      </c>
      <c r="K896">
        <v>3.3605970335884194</v>
      </c>
      <c r="L896">
        <f t="shared" si="78"/>
        <v>2.8477689249988316</v>
      </c>
      <c r="M896" s="11">
        <f t="shared" si="79"/>
        <v>0.27018695358544814</v>
      </c>
      <c r="N896">
        <f t="shared" si="80"/>
        <v>1.555269913518827</v>
      </c>
      <c r="O896" t="str">
        <f t="shared" si="81"/>
        <v>accetto</v>
      </c>
      <c r="P896">
        <f t="shared" si="82"/>
        <v>2.1157219199536734</v>
      </c>
      <c r="Q896" t="str">
        <f t="shared" si="83"/>
        <v>rifiuto</v>
      </c>
    </row>
    <row r="897" spans="1:17" ht="12.75">
      <c r="A897" t="s">
        <v>935</v>
      </c>
      <c r="B897">
        <v>3.3685941073099457</v>
      </c>
      <c r="C897">
        <v>2.5364474593345676</v>
      </c>
      <c r="D897">
        <v>2.6693742913835194</v>
      </c>
      <c r="E897">
        <v>2.235997689016358</v>
      </c>
      <c r="F897">
        <v>4.819312156760134</v>
      </c>
      <c r="G897">
        <v>1.8514990597509495</v>
      </c>
      <c r="H897">
        <v>1.7007910381516922</v>
      </c>
      <c r="I897">
        <v>3.105541187567269</v>
      </c>
      <c r="J897">
        <v>2.9266922770761994</v>
      </c>
      <c r="K897">
        <v>1.3947703268513578</v>
      </c>
      <c r="L897">
        <f t="shared" si="78"/>
        <v>2.6609019593201992</v>
      </c>
      <c r="M897" s="11">
        <f t="shared" si="79"/>
        <v>0.978227886718233</v>
      </c>
      <c r="N897">
        <f t="shared" si="80"/>
        <v>0.7195754375057427</v>
      </c>
      <c r="O897" t="str">
        <f t="shared" si="81"/>
        <v>accetto</v>
      </c>
      <c r="P897">
        <f t="shared" si="82"/>
        <v>0.514447798362815</v>
      </c>
      <c r="Q897" t="str">
        <f t="shared" si="83"/>
        <v>accetto</v>
      </c>
    </row>
    <row r="898" spans="1:17" ht="12.75">
      <c r="A898" t="s">
        <v>936</v>
      </c>
      <c r="B898">
        <v>2.3798525689312555</v>
      </c>
      <c r="C898">
        <v>2.8467569109147917</v>
      </c>
      <c r="D898">
        <v>3.191028201408699</v>
      </c>
      <c r="E898">
        <v>1.0795563570991362</v>
      </c>
      <c r="F898">
        <v>3.7079214891400625</v>
      </c>
      <c r="G898">
        <v>1.139005451977937</v>
      </c>
      <c r="H898">
        <v>2.7482911319714276</v>
      </c>
      <c r="I898">
        <v>2.5272421425688663</v>
      </c>
      <c r="J898">
        <v>2.9204139150169794</v>
      </c>
      <c r="K898">
        <v>1.8101052800898287</v>
      </c>
      <c r="L898">
        <f t="shared" si="78"/>
        <v>2.4350173449118984</v>
      </c>
      <c r="M898" s="11">
        <f t="shared" si="79"/>
        <v>0.7349002347061757</v>
      </c>
      <c r="N898">
        <f t="shared" si="80"/>
        <v>-0.2906112682708357</v>
      </c>
      <c r="O898" t="str">
        <f t="shared" si="81"/>
        <v>accetto</v>
      </c>
      <c r="P898">
        <f t="shared" si="82"/>
        <v>-0.2397084032100864</v>
      </c>
      <c r="Q898" t="str">
        <f t="shared" si="83"/>
        <v>accetto</v>
      </c>
    </row>
    <row r="899" spans="1:17" ht="12.75">
      <c r="A899" t="s">
        <v>937</v>
      </c>
      <c r="B899">
        <v>2.2421353707477465</v>
      </c>
      <c r="C899">
        <v>2.6609800971937148</v>
      </c>
      <c r="D899">
        <v>3.3578798935423038</v>
      </c>
      <c r="E899">
        <v>1.9634934629061718</v>
      </c>
      <c r="F899">
        <v>2.3040025594900726</v>
      </c>
      <c r="G899">
        <v>2.072529559738996</v>
      </c>
      <c r="H899">
        <v>2.0122267362421553</v>
      </c>
      <c r="I899">
        <v>2.8266420356976596</v>
      </c>
      <c r="J899">
        <v>1.94380866754841</v>
      </c>
      <c r="K899">
        <v>3.5709486908626786</v>
      </c>
      <c r="L899">
        <f t="shared" si="78"/>
        <v>2.495464707396991</v>
      </c>
      <c r="M899" s="11">
        <f t="shared" si="79"/>
        <v>0.34867154367448294</v>
      </c>
      <c r="N899">
        <f t="shared" si="80"/>
        <v>-0.02028244511636068</v>
      </c>
      <c r="O899" t="str">
        <f t="shared" si="81"/>
        <v>accetto</v>
      </c>
      <c r="P899">
        <f t="shared" si="82"/>
        <v>-0.024288296694171242</v>
      </c>
      <c r="Q899" t="str">
        <f t="shared" si="83"/>
        <v>accetto</v>
      </c>
    </row>
    <row r="900" spans="1:17" ht="12.75">
      <c r="A900" t="s">
        <v>938</v>
      </c>
      <c r="B900">
        <v>2.9877041294253104</v>
      </c>
      <c r="C900">
        <v>3.5685691836033584</v>
      </c>
      <c r="D900">
        <v>2.050499824288181</v>
      </c>
      <c r="E900">
        <v>3.154952942027194</v>
      </c>
      <c r="F900">
        <v>2.6281678175303114</v>
      </c>
      <c r="G900">
        <v>2.2245953474737235</v>
      </c>
      <c r="H900">
        <v>2.509926403931786</v>
      </c>
      <c r="I900">
        <v>2.320085134567762</v>
      </c>
      <c r="J900">
        <v>2.761973298712519</v>
      </c>
      <c r="K900">
        <v>2.607269955802849</v>
      </c>
      <c r="L900">
        <f t="shared" si="78"/>
        <v>2.6813744037362994</v>
      </c>
      <c r="M900" s="11">
        <f t="shared" si="79"/>
        <v>0.20962465510796355</v>
      </c>
      <c r="N900">
        <f t="shared" si="80"/>
        <v>0.8111309922657147</v>
      </c>
      <c r="O900" t="str">
        <f t="shared" si="81"/>
        <v>accetto</v>
      </c>
      <c r="P900">
        <f t="shared" si="82"/>
        <v>1.2527223251203958</v>
      </c>
      <c r="Q900" t="str">
        <f t="shared" si="83"/>
        <v>accetto</v>
      </c>
    </row>
    <row r="901" spans="1:17" ht="12.75">
      <c r="A901" t="s">
        <v>939</v>
      </c>
      <c r="B901">
        <v>1.4451226297887843</v>
      </c>
      <c r="C901">
        <v>2.7924671665732603</v>
      </c>
      <c r="D901">
        <v>2.313092920330746</v>
      </c>
      <c r="E901">
        <v>2.6323488368734616</v>
      </c>
      <c r="F901">
        <v>2.7071521846755786</v>
      </c>
      <c r="G901">
        <v>1.4729371403200275</v>
      </c>
      <c r="H901">
        <v>2.5464719375520417</v>
      </c>
      <c r="I901">
        <v>2.4593273075049638</v>
      </c>
      <c r="J901">
        <v>3.1561989677879865</v>
      </c>
      <c r="K901">
        <v>2.1348228089027543</v>
      </c>
      <c r="L901">
        <f t="shared" si="78"/>
        <v>2.3659941900309605</v>
      </c>
      <c r="M901" s="11">
        <f t="shared" si="79"/>
        <v>0.3040793033525541</v>
      </c>
      <c r="N901">
        <f t="shared" si="80"/>
        <v>-0.5992922009413828</v>
      </c>
      <c r="O901" t="str">
        <f t="shared" si="81"/>
        <v>accetto</v>
      </c>
      <c r="P901">
        <f t="shared" si="82"/>
        <v>-0.7684758027439619</v>
      </c>
      <c r="Q901" t="str">
        <f t="shared" si="83"/>
        <v>accetto</v>
      </c>
    </row>
    <row r="902" spans="1:17" ht="12.75">
      <c r="A902" t="s">
        <v>940</v>
      </c>
      <c r="B902">
        <v>2.438825762358192</v>
      </c>
      <c r="C902">
        <v>1.9208874207629378</v>
      </c>
      <c r="D902">
        <v>2.8669706643051995</v>
      </c>
      <c r="E902">
        <v>2.2740255913481633</v>
      </c>
      <c r="F902">
        <v>2.5123605755470635</v>
      </c>
      <c r="G902">
        <v>2.0751888198788038</v>
      </c>
      <c r="H902">
        <v>1.1810134017559903</v>
      </c>
      <c r="I902">
        <v>2.383089020358966</v>
      </c>
      <c r="J902">
        <v>1.7782343527915145</v>
      </c>
      <c r="K902">
        <v>3.2337082012099927</v>
      </c>
      <c r="L902">
        <f aca="true" t="shared" si="84" ref="L902:L965">AVERAGE(B902:K902)</f>
        <v>2.2664303810316824</v>
      </c>
      <c r="M902" s="11">
        <f aca="true" t="shared" si="85" ref="M902:M965">VAR(B902:K902)</f>
        <v>0.33028693551806515</v>
      </c>
      <c r="N902">
        <f aca="true" t="shared" si="86" ref="N902:N965">(L902-$C$1)/($C$2/10)^0.5</f>
        <v>-1.044555090983765</v>
      </c>
      <c r="O902" t="str">
        <f aca="true" t="shared" si="87" ref="O902:O965">IF(N902&lt;$G$1,"accetto","rifiuto")</f>
        <v>accetto</v>
      </c>
      <c r="P902">
        <f aca="true" t="shared" si="88" ref="P902:P965">(L902-$C$1)/(M902/10)^0.5</f>
        <v>-1.2851998153678028</v>
      </c>
      <c r="Q902" t="str">
        <f aca="true" t="shared" si="89" ref="Q902:Q965">IF(P902&lt;$G$2,"accetto","rifiuto")</f>
        <v>accetto</v>
      </c>
    </row>
    <row r="903" spans="1:17" ht="12.75">
      <c r="A903" t="s">
        <v>941</v>
      </c>
      <c r="B903">
        <v>3.023539830305708</v>
      </c>
      <c r="C903">
        <v>2.9969407978069285</v>
      </c>
      <c r="D903">
        <v>2.8914554724485697</v>
      </c>
      <c r="E903">
        <v>1.6566174152126223</v>
      </c>
      <c r="F903">
        <v>2.660314478271175</v>
      </c>
      <c r="G903">
        <v>1.8425517909008704</v>
      </c>
      <c r="H903">
        <v>2.768183330326792</v>
      </c>
      <c r="I903">
        <v>2.110434467269897</v>
      </c>
      <c r="J903">
        <v>2.382925027291094</v>
      </c>
      <c r="K903">
        <v>2.587610080960303</v>
      </c>
      <c r="L903">
        <f t="shared" si="84"/>
        <v>2.492057269079396</v>
      </c>
      <c r="M903" s="11">
        <f t="shared" si="85"/>
        <v>0.23199437444416068</v>
      </c>
      <c r="N903">
        <f t="shared" si="86"/>
        <v>-0.03552097253091977</v>
      </c>
      <c r="O903" t="str">
        <f t="shared" si="87"/>
        <v>accetto</v>
      </c>
      <c r="P903">
        <f t="shared" si="88"/>
        <v>-0.05214721545635868</v>
      </c>
      <c r="Q903" t="str">
        <f t="shared" si="89"/>
        <v>accetto</v>
      </c>
    </row>
    <row r="904" spans="1:17" ht="12.75">
      <c r="A904" t="s">
        <v>942</v>
      </c>
      <c r="B904">
        <v>3.043384599293404</v>
      </c>
      <c r="C904">
        <v>1.9878480412603494</v>
      </c>
      <c r="D904">
        <v>2.1864822330576317</v>
      </c>
      <c r="E904">
        <v>2.465772878182406</v>
      </c>
      <c r="F904">
        <v>3.0149687808466297</v>
      </c>
      <c r="G904">
        <v>1.2920785108599375</v>
      </c>
      <c r="H904">
        <v>1.9646478454819771</v>
      </c>
      <c r="I904">
        <v>3.3842184664626984</v>
      </c>
      <c r="J904">
        <v>0.7190352829093172</v>
      </c>
      <c r="K904">
        <v>2.563400202371895</v>
      </c>
      <c r="L904">
        <f t="shared" si="84"/>
        <v>2.2621836840726246</v>
      </c>
      <c r="M904" s="11">
        <f t="shared" si="85"/>
        <v>0.6733368489522564</v>
      </c>
      <c r="N904">
        <f t="shared" si="86"/>
        <v>-1.0635468971443547</v>
      </c>
      <c r="O904" t="str">
        <f t="shared" si="87"/>
        <v>accetto</v>
      </c>
      <c r="P904">
        <f t="shared" si="88"/>
        <v>-0.9164851996712388</v>
      </c>
      <c r="Q904" t="str">
        <f t="shared" si="89"/>
        <v>accetto</v>
      </c>
    </row>
    <row r="905" spans="1:17" ht="12.75">
      <c r="A905" t="s">
        <v>943</v>
      </c>
      <c r="B905">
        <v>1.8239900265029974</v>
      </c>
      <c r="C905">
        <v>2.773829836742152</v>
      </c>
      <c r="D905">
        <v>2.3255001213578907</v>
      </c>
      <c r="E905">
        <v>1.1816307874232734</v>
      </c>
      <c r="F905">
        <v>2.646800324035894</v>
      </c>
      <c r="G905">
        <v>3.2337082012099927</v>
      </c>
      <c r="H905">
        <v>1.5365664506543908</v>
      </c>
      <c r="I905">
        <v>2.216348264712451</v>
      </c>
      <c r="J905">
        <v>3.446735196375812</v>
      </c>
      <c r="K905">
        <v>4.024112986198816</v>
      </c>
      <c r="L905">
        <f t="shared" si="84"/>
        <v>2.520922219521367</v>
      </c>
      <c r="M905" s="11">
        <f t="shared" si="85"/>
        <v>0.7871012174144139</v>
      </c>
      <c r="N905">
        <f t="shared" si="86"/>
        <v>0.09356701017989931</v>
      </c>
      <c r="O905" t="str">
        <f t="shared" si="87"/>
        <v>accetto</v>
      </c>
      <c r="P905">
        <f t="shared" si="88"/>
        <v>0.07457486269979108</v>
      </c>
      <c r="Q905" t="str">
        <f t="shared" si="89"/>
        <v>accetto</v>
      </c>
    </row>
    <row r="906" spans="1:17" ht="12.75">
      <c r="A906" t="s">
        <v>944</v>
      </c>
      <c r="B906">
        <v>2.6542145792564042</v>
      </c>
      <c r="C906">
        <v>2.287760814670037</v>
      </c>
      <c r="D906">
        <v>2.4146785870016174</v>
      </c>
      <c r="E906">
        <v>2.655655145813398</v>
      </c>
      <c r="F906">
        <v>2.496456463513823</v>
      </c>
      <c r="G906">
        <v>2.0519556647093395</v>
      </c>
      <c r="H906">
        <v>2.741685587664051</v>
      </c>
      <c r="I906">
        <v>2.5797118854120527</v>
      </c>
      <c r="J906">
        <v>1.8524058449497716</v>
      </c>
      <c r="K906">
        <v>2.2438685523866297</v>
      </c>
      <c r="L906">
        <f t="shared" si="84"/>
        <v>2.3978393125377124</v>
      </c>
      <c r="M906" s="11">
        <f t="shared" si="85"/>
        <v>0.08294127940671261</v>
      </c>
      <c r="N906">
        <f t="shared" si="86"/>
        <v>-0.456876483587571</v>
      </c>
      <c r="O906" t="str">
        <f t="shared" si="87"/>
        <v>accetto</v>
      </c>
      <c r="P906">
        <f t="shared" si="88"/>
        <v>-1.1217561044788578</v>
      </c>
      <c r="Q906" t="str">
        <f t="shared" si="89"/>
        <v>accetto</v>
      </c>
    </row>
    <row r="907" spans="1:17" ht="12.75">
      <c r="A907" t="s">
        <v>945</v>
      </c>
      <c r="B907">
        <v>2.507817002901902</v>
      </c>
      <c r="C907">
        <v>2.91577548363648</v>
      </c>
      <c r="D907">
        <v>2.5059777081014545</v>
      </c>
      <c r="E907">
        <v>1.807663069598675</v>
      </c>
      <c r="F907">
        <v>2.9725822000148128</v>
      </c>
      <c r="G907">
        <v>1.3655827763204798</v>
      </c>
      <c r="H907">
        <v>1.8849600766975527</v>
      </c>
      <c r="I907">
        <v>2.3329626098336576</v>
      </c>
      <c r="J907">
        <v>4.019180331961252</v>
      </c>
      <c r="K907">
        <v>3.032618936720155</v>
      </c>
      <c r="L907">
        <f t="shared" si="84"/>
        <v>2.534512019578642</v>
      </c>
      <c r="M907" s="11">
        <f t="shared" si="85"/>
        <v>0.5720432782730112</v>
      </c>
      <c r="N907">
        <f t="shared" si="86"/>
        <v>0.15434244363729493</v>
      </c>
      <c r="O907" t="str">
        <f t="shared" si="87"/>
        <v>accetto</v>
      </c>
      <c r="P907">
        <f t="shared" si="88"/>
        <v>0.1442965443792369</v>
      </c>
      <c r="Q907" t="str">
        <f t="shared" si="89"/>
        <v>accetto</v>
      </c>
    </row>
    <row r="908" spans="1:17" ht="12.75">
      <c r="A908" t="s">
        <v>946</v>
      </c>
      <c r="B908">
        <v>3.046952252407209</v>
      </c>
      <c r="C908">
        <v>2.1252083133549604</v>
      </c>
      <c r="D908">
        <v>2.755380616606544</v>
      </c>
      <c r="E908">
        <v>3.465214964239749</v>
      </c>
      <c r="F908">
        <v>2.9137191391873785</v>
      </c>
      <c r="G908">
        <v>2.191785479473083</v>
      </c>
      <c r="H908">
        <v>1.8587147547373206</v>
      </c>
      <c r="I908">
        <v>2.9782102170156577</v>
      </c>
      <c r="J908">
        <v>2.8213548670339605</v>
      </c>
      <c r="K908">
        <v>2.566116538530423</v>
      </c>
      <c r="L908">
        <f t="shared" si="84"/>
        <v>2.6722657142586286</v>
      </c>
      <c r="M908" s="11">
        <f t="shared" si="85"/>
        <v>0.23927353774543134</v>
      </c>
      <c r="N908">
        <f t="shared" si="86"/>
        <v>0.7703956945496966</v>
      </c>
      <c r="O908" t="str">
        <f t="shared" si="87"/>
        <v>accetto</v>
      </c>
      <c r="P908">
        <f t="shared" si="88"/>
        <v>1.1136571604067982</v>
      </c>
      <c r="Q908" t="str">
        <f t="shared" si="89"/>
        <v>accetto</v>
      </c>
    </row>
    <row r="909" spans="1:17" ht="12.75">
      <c r="A909" t="s">
        <v>947</v>
      </c>
      <c r="B909">
        <v>3.8128706214774866</v>
      </c>
      <c r="C909">
        <v>2.223719913890818</v>
      </c>
      <c r="D909">
        <v>2.531627349359269</v>
      </c>
      <c r="E909">
        <v>2.6767314705853096</v>
      </c>
      <c r="F909">
        <v>2.560250570803646</v>
      </c>
      <c r="G909">
        <v>3.228629239431484</v>
      </c>
      <c r="H909">
        <v>1.5149048957187006</v>
      </c>
      <c r="I909">
        <v>2.944545012621802</v>
      </c>
      <c r="J909">
        <v>2.612087654115385</v>
      </c>
      <c r="K909">
        <v>2.8191369411797496</v>
      </c>
      <c r="L909">
        <f t="shared" si="84"/>
        <v>2.692450366918365</v>
      </c>
      <c r="M909" s="11">
        <f t="shared" si="85"/>
        <v>0.3643109090405561</v>
      </c>
      <c r="N909">
        <f t="shared" si="86"/>
        <v>0.8606642054484819</v>
      </c>
      <c r="O909" t="str">
        <f t="shared" si="87"/>
        <v>accetto</v>
      </c>
      <c r="P909">
        <f t="shared" si="88"/>
        <v>1.0082834887111358</v>
      </c>
      <c r="Q909" t="str">
        <f t="shared" si="89"/>
        <v>accetto</v>
      </c>
    </row>
    <row r="910" spans="1:17" ht="12.75">
      <c r="A910" t="s">
        <v>948</v>
      </c>
      <c r="B910">
        <v>1.8585507616694485</v>
      </c>
      <c r="C910">
        <v>2.9992977962137957</v>
      </c>
      <c r="D910">
        <v>2.2109469440113116</v>
      </c>
      <c r="E910">
        <v>2.111001208019161</v>
      </c>
      <c r="F910">
        <v>3.631101991268224</v>
      </c>
      <c r="G910">
        <v>1.9459429890935098</v>
      </c>
      <c r="H910">
        <v>3.835032194492669</v>
      </c>
      <c r="I910">
        <v>2.864620900886621</v>
      </c>
      <c r="J910">
        <v>3.887445665204723</v>
      </c>
      <c r="K910">
        <v>0.6076614809717285</v>
      </c>
      <c r="L910">
        <f t="shared" si="84"/>
        <v>2.595160193183119</v>
      </c>
      <c r="M910" s="11">
        <f t="shared" si="85"/>
        <v>1.0902948125006242</v>
      </c>
      <c r="N910">
        <f t="shared" si="86"/>
        <v>0.4255693214189332</v>
      </c>
      <c r="O910" t="str">
        <f t="shared" si="87"/>
        <v>accetto</v>
      </c>
      <c r="P910">
        <f t="shared" si="88"/>
        <v>0.2881929430841314</v>
      </c>
      <c r="Q910" t="str">
        <f t="shared" si="89"/>
        <v>accetto</v>
      </c>
    </row>
    <row r="911" spans="1:17" ht="12.75">
      <c r="A911" t="s">
        <v>949</v>
      </c>
      <c r="B911">
        <v>1.6724893717423583</v>
      </c>
      <c r="C911">
        <v>2.093001361045026</v>
      </c>
      <c r="D911">
        <v>2.3040025594900726</v>
      </c>
      <c r="E911">
        <v>2.3030467371484065</v>
      </c>
      <c r="F911">
        <v>2.6958286241165297</v>
      </c>
      <c r="G911">
        <v>1.9735388422009237</v>
      </c>
      <c r="H911">
        <v>2.049771502133808</v>
      </c>
      <c r="I911">
        <v>3.1781499222552156</v>
      </c>
      <c r="J911">
        <v>2.636424546942635</v>
      </c>
      <c r="K911">
        <v>1.5537953694320095</v>
      </c>
      <c r="L911">
        <f t="shared" si="84"/>
        <v>2.2460048836506985</v>
      </c>
      <c r="M911" s="11">
        <f t="shared" si="85"/>
        <v>0.24161224478765242</v>
      </c>
      <c r="N911">
        <f t="shared" si="86"/>
        <v>-1.1359006922200128</v>
      </c>
      <c r="O911" t="str">
        <f t="shared" si="87"/>
        <v>accetto</v>
      </c>
      <c r="P911">
        <f t="shared" si="88"/>
        <v>-1.6340520878618465</v>
      </c>
      <c r="Q911" t="str">
        <f t="shared" si="89"/>
        <v>accetto</v>
      </c>
    </row>
    <row r="912" spans="1:17" ht="12.75">
      <c r="A912" t="s">
        <v>950</v>
      </c>
      <c r="B912">
        <v>2.4617654985581794</v>
      </c>
      <c r="C912">
        <v>2.4775208913877123</v>
      </c>
      <c r="D912">
        <v>2.5974858399740697</v>
      </c>
      <c r="E912">
        <v>2.936335712577147</v>
      </c>
      <c r="F912">
        <v>2.6417189505946226</v>
      </c>
      <c r="G912">
        <v>3.2540272638743772</v>
      </c>
      <c r="H912">
        <v>1.8956292727602886</v>
      </c>
      <c r="I912">
        <v>2.0309959036376313</v>
      </c>
      <c r="J912">
        <v>2.6442037671279195</v>
      </c>
      <c r="K912">
        <v>2.365448511136492</v>
      </c>
      <c r="L912">
        <f t="shared" si="84"/>
        <v>2.530513161162844</v>
      </c>
      <c r="M912" s="11">
        <f t="shared" si="85"/>
        <v>0.1561464471144881</v>
      </c>
      <c r="N912">
        <f t="shared" si="86"/>
        <v>0.1364590051370513</v>
      </c>
      <c r="O912" t="str">
        <f t="shared" si="87"/>
        <v>accetto</v>
      </c>
      <c r="P912">
        <f t="shared" si="88"/>
        <v>0.24418621851379332</v>
      </c>
      <c r="Q912" t="str">
        <f t="shared" si="89"/>
        <v>accetto</v>
      </c>
    </row>
    <row r="913" spans="1:17" ht="12.75">
      <c r="A913" t="s">
        <v>951</v>
      </c>
      <c r="B913">
        <v>3.6756888124273246</v>
      </c>
      <c r="C913">
        <v>1.554192489900288</v>
      </c>
      <c r="D913">
        <v>2.178764912216593</v>
      </c>
      <c r="E913">
        <v>2.9427668132780127</v>
      </c>
      <c r="F913">
        <v>2.4584060523295648</v>
      </c>
      <c r="G913">
        <v>3.4615202968871017</v>
      </c>
      <c r="H913">
        <v>2.2981494539646974</v>
      </c>
      <c r="I913">
        <v>3.0769967471064774</v>
      </c>
      <c r="J913">
        <v>1.3164813224693717</v>
      </c>
      <c r="K913">
        <v>2.509764018639089</v>
      </c>
      <c r="L913">
        <f t="shared" si="84"/>
        <v>2.547273091921852</v>
      </c>
      <c r="M913" s="11">
        <f t="shared" si="85"/>
        <v>0.5838238925812836</v>
      </c>
      <c r="N913">
        <f t="shared" si="86"/>
        <v>0.21141169408771462</v>
      </c>
      <c r="O913" t="str">
        <f t="shared" si="87"/>
        <v>accetto</v>
      </c>
      <c r="P913">
        <f t="shared" si="88"/>
        <v>0.19564694749920852</v>
      </c>
      <c r="Q913" t="str">
        <f t="shared" si="89"/>
        <v>accetto</v>
      </c>
    </row>
    <row r="914" spans="1:17" ht="12.75">
      <c r="A914" t="s">
        <v>952</v>
      </c>
      <c r="B914">
        <v>1.480490468093194</v>
      </c>
      <c r="C914">
        <v>1.9235322109261688</v>
      </c>
      <c r="D914">
        <v>3.0178643839371944</v>
      </c>
      <c r="E914">
        <v>2.0659521514971857</v>
      </c>
      <c r="F914">
        <v>2.5617168617634434</v>
      </c>
      <c r="G914">
        <v>3.829289221566796</v>
      </c>
      <c r="H914">
        <v>3.23695912261428</v>
      </c>
      <c r="I914">
        <v>2.5198817478167257</v>
      </c>
      <c r="J914">
        <v>2.5445747628452864</v>
      </c>
      <c r="K914">
        <v>2.0994324617458915</v>
      </c>
      <c r="L914">
        <f t="shared" si="84"/>
        <v>2.5279693392806166</v>
      </c>
      <c r="M914" s="11">
        <f t="shared" si="85"/>
        <v>0.47747079034633877</v>
      </c>
      <c r="N914">
        <f t="shared" si="86"/>
        <v>0.12508268783442766</v>
      </c>
      <c r="O914" t="str">
        <f t="shared" si="87"/>
        <v>accetto</v>
      </c>
      <c r="P914">
        <f t="shared" si="88"/>
        <v>0.12799965613776407</v>
      </c>
      <c r="Q914" t="str">
        <f t="shared" si="89"/>
        <v>accetto</v>
      </c>
    </row>
    <row r="915" spans="1:17" ht="12.75">
      <c r="A915" t="s">
        <v>953</v>
      </c>
      <c r="B915">
        <v>2.976036504978765</v>
      </c>
      <c r="C915">
        <v>1.8140989936250662</v>
      </c>
      <c r="D915">
        <v>3.25661095858095</v>
      </c>
      <c r="E915">
        <v>2.245831645875569</v>
      </c>
      <c r="F915">
        <v>2.3634098522143177</v>
      </c>
      <c r="G915">
        <v>1.6766583327716944</v>
      </c>
      <c r="H915">
        <v>1.3907155178594621</v>
      </c>
      <c r="I915">
        <v>2.5791129891592846</v>
      </c>
      <c r="J915">
        <v>2.5450627226109646</v>
      </c>
      <c r="K915">
        <v>3.0788842751621814</v>
      </c>
      <c r="L915">
        <f t="shared" si="84"/>
        <v>2.3926421792838255</v>
      </c>
      <c r="M915" s="11">
        <f t="shared" si="85"/>
        <v>0.38770361918327406</v>
      </c>
      <c r="N915">
        <f t="shared" si="86"/>
        <v>-0.4801187700752027</v>
      </c>
      <c r="O915" t="str">
        <f t="shared" si="87"/>
        <v>accetto</v>
      </c>
      <c r="P915">
        <f t="shared" si="88"/>
        <v>-0.5452350414125513</v>
      </c>
      <c r="Q915" t="str">
        <f t="shared" si="89"/>
        <v>accetto</v>
      </c>
    </row>
    <row r="916" spans="1:17" ht="12.75">
      <c r="A916" t="s">
        <v>954</v>
      </c>
      <c r="B916">
        <v>2.0680390436746166</v>
      </c>
      <c r="C916">
        <v>2.986264366755904</v>
      </c>
      <c r="D916">
        <v>3.048265804725361</v>
      </c>
      <c r="E916">
        <v>1.6018983948993082</v>
      </c>
      <c r="F916">
        <v>3.56620253854544</v>
      </c>
      <c r="G916">
        <v>2.5936641583825804</v>
      </c>
      <c r="H916">
        <v>2.2231941714085224</v>
      </c>
      <c r="I916">
        <v>2.5428946377871853</v>
      </c>
      <c r="J916">
        <v>2.067908813885424</v>
      </c>
      <c r="K916">
        <v>3.1552841437132884</v>
      </c>
      <c r="L916">
        <f t="shared" si="84"/>
        <v>2.585361607377763</v>
      </c>
      <c r="M916" s="11">
        <f t="shared" si="85"/>
        <v>0.36638683270220285</v>
      </c>
      <c r="N916">
        <f t="shared" si="86"/>
        <v>0.38174871353065126</v>
      </c>
      <c r="O916" t="str">
        <f t="shared" si="87"/>
        <v>accetto</v>
      </c>
      <c r="P916">
        <f t="shared" si="88"/>
        <v>0.4459566615004079</v>
      </c>
      <c r="Q916" t="str">
        <f t="shared" si="89"/>
        <v>accetto</v>
      </c>
    </row>
    <row r="917" spans="1:17" ht="12.75">
      <c r="A917" t="s">
        <v>955</v>
      </c>
      <c r="B917">
        <v>2.384679110007255</v>
      </c>
      <c r="C917">
        <v>2.243001961567188</v>
      </c>
      <c r="D917">
        <v>1.61896492838423</v>
      </c>
      <c r="E917">
        <v>2.3597706531052154</v>
      </c>
      <c r="F917">
        <v>3.7778339848591713</v>
      </c>
      <c r="G917">
        <v>3.2898533181037237</v>
      </c>
      <c r="H917">
        <v>1.434807144264596</v>
      </c>
      <c r="I917">
        <v>2.9240989357185754</v>
      </c>
      <c r="J917">
        <v>2.5917541214744233</v>
      </c>
      <c r="K917">
        <v>2.4308946074188498</v>
      </c>
      <c r="L917">
        <f t="shared" si="84"/>
        <v>2.505565876490323</v>
      </c>
      <c r="M917" s="11">
        <f t="shared" si="85"/>
        <v>0.49548247055808603</v>
      </c>
      <c r="N917">
        <f t="shared" si="86"/>
        <v>0.024891356373459496</v>
      </c>
      <c r="O917" t="str">
        <f t="shared" si="87"/>
        <v>accetto</v>
      </c>
      <c r="P917">
        <f t="shared" si="88"/>
        <v>0.025004571568440916</v>
      </c>
      <c r="Q917" t="str">
        <f t="shared" si="89"/>
        <v>accetto</v>
      </c>
    </row>
    <row r="918" spans="1:17" ht="12.75">
      <c r="A918" t="s">
        <v>956</v>
      </c>
      <c r="B918">
        <v>2.799671607133405</v>
      </c>
      <c r="C918">
        <v>2.4659899278310604</v>
      </c>
      <c r="D918">
        <v>2.665257583047378</v>
      </c>
      <c r="E918">
        <v>2.5973218469061976</v>
      </c>
      <c r="F918">
        <v>2.190416458911386</v>
      </c>
      <c r="G918">
        <v>3.2351921776967174</v>
      </c>
      <c r="H918">
        <v>2.9428986508423804</v>
      </c>
      <c r="I918">
        <v>2.106714879402034</v>
      </c>
      <c r="J918">
        <v>3.3994360584961214</v>
      </c>
      <c r="K918">
        <v>1.5106040971249968</v>
      </c>
      <c r="L918">
        <f t="shared" si="84"/>
        <v>2.5913503287391677</v>
      </c>
      <c r="M918" s="11">
        <f t="shared" si="85"/>
        <v>0.3132626584636948</v>
      </c>
      <c r="N918">
        <f t="shared" si="86"/>
        <v>0.4085310896554633</v>
      </c>
      <c r="O918" t="str">
        <f t="shared" si="87"/>
        <v>accetto</v>
      </c>
      <c r="P918">
        <f t="shared" si="88"/>
        <v>0.5161260744427834</v>
      </c>
      <c r="Q918" t="str">
        <f t="shared" si="89"/>
        <v>accetto</v>
      </c>
    </row>
    <row r="919" spans="1:17" ht="12.75">
      <c r="A919" t="s">
        <v>957</v>
      </c>
      <c r="B919">
        <v>2.5238320514222323</v>
      </c>
      <c r="C919">
        <v>2.957339687466174</v>
      </c>
      <c r="D919">
        <v>2.6485696806162196</v>
      </c>
      <c r="E919">
        <v>2.8277851638472384</v>
      </c>
      <c r="F919">
        <v>2.3884597933317764</v>
      </c>
      <c r="G919">
        <v>3.0893090893982844</v>
      </c>
      <c r="H919">
        <v>4.239072527125245</v>
      </c>
      <c r="I919">
        <v>2.5298949716079733</v>
      </c>
      <c r="J919">
        <v>2.127012237101553</v>
      </c>
      <c r="K919">
        <v>2.2133561951113734</v>
      </c>
      <c r="L919">
        <f t="shared" si="84"/>
        <v>2.754463139702807</v>
      </c>
      <c r="M919" s="11">
        <f t="shared" si="85"/>
        <v>0.3664451835558427</v>
      </c>
      <c r="N919">
        <f t="shared" si="86"/>
        <v>1.1379937562870042</v>
      </c>
      <c r="O919" t="str">
        <f t="shared" si="87"/>
        <v>accetto</v>
      </c>
      <c r="P919">
        <f t="shared" si="88"/>
        <v>1.3292919432181447</v>
      </c>
      <c r="Q919" t="str">
        <f t="shared" si="89"/>
        <v>accetto</v>
      </c>
    </row>
    <row r="920" spans="1:17" ht="12.75">
      <c r="A920" t="s">
        <v>958</v>
      </c>
      <c r="B920">
        <v>1.8788569621324314</v>
      </c>
      <c r="C920">
        <v>3.021123344217358</v>
      </c>
      <c r="D920">
        <v>4.57801725846366</v>
      </c>
      <c r="E920">
        <v>3.4672793475647268</v>
      </c>
      <c r="F920">
        <v>2.212240399139773</v>
      </c>
      <c r="G920">
        <v>1.5078612326760776</v>
      </c>
      <c r="H920">
        <v>2.7845311883083923</v>
      </c>
      <c r="I920">
        <v>2.4837437852033872</v>
      </c>
      <c r="J920">
        <v>4.2969009846274275</v>
      </c>
      <c r="K920">
        <v>3.3220634859640086</v>
      </c>
      <c r="L920">
        <f t="shared" si="84"/>
        <v>2.9552617988297243</v>
      </c>
      <c r="M920" s="11">
        <f t="shared" si="85"/>
        <v>0.987949880889469</v>
      </c>
      <c r="N920">
        <f t="shared" si="86"/>
        <v>2.0359926594841955</v>
      </c>
      <c r="O920" t="str">
        <f t="shared" si="87"/>
        <v>rifiuto</v>
      </c>
      <c r="P920">
        <f t="shared" si="88"/>
        <v>1.4484174668155374</v>
      </c>
      <c r="Q920" t="str">
        <f t="shared" si="89"/>
        <v>accetto</v>
      </c>
    </row>
    <row r="921" spans="1:17" ht="12.75">
      <c r="A921" t="s">
        <v>959</v>
      </c>
      <c r="B921">
        <v>2.1291248536817875</v>
      </c>
      <c r="C921">
        <v>2.602511745171796</v>
      </c>
      <c r="D921">
        <v>2.482283121456703</v>
      </c>
      <c r="E921">
        <v>1.9884107625716751</v>
      </c>
      <c r="F921">
        <v>3.414457501958168</v>
      </c>
      <c r="G921">
        <v>1.6519725527314222</v>
      </c>
      <c r="H921">
        <v>2.6279475523313067</v>
      </c>
      <c r="I921">
        <v>1.8751896269577628</v>
      </c>
      <c r="J921">
        <v>1.36714553379079</v>
      </c>
      <c r="K921">
        <v>3.051266717089902</v>
      </c>
      <c r="L921">
        <f t="shared" si="84"/>
        <v>2.3190309967741314</v>
      </c>
      <c r="M921" s="11">
        <f t="shared" si="85"/>
        <v>0.40355472822281196</v>
      </c>
      <c r="N921">
        <f t="shared" si="86"/>
        <v>-0.8093179860668419</v>
      </c>
      <c r="O921" t="str">
        <f t="shared" si="87"/>
        <v>accetto</v>
      </c>
      <c r="P921">
        <f t="shared" si="88"/>
        <v>-0.9008510193068626</v>
      </c>
      <c r="Q921" t="str">
        <f t="shared" si="89"/>
        <v>accetto</v>
      </c>
    </row>
    <row r="922" spans="1:17" ht="12.75">
      <c r="A922" t="s">
        <v>960</v>
      </c>
      <c r="B922">
        <v>2.8689522472086537</v>
      </c>
      <c r="C922">
        <v>3.4766012280306313</v>
      </c>
      <c r="D922">
        <v>1.3958700450712058</v>
      </c>
      <c r="E922">
        <v>2.773013086953142</v>
      </c>
      <c r="F922">
        <v>1.6200228444495224</v>
      </c>
      <c r="G922">
        <v>2.836907680191416</v>
      </c>
      <c r="H922">
        <v>2.9001221845305736</v>
      </c>
      <c r="I922">
        <v>1.3221503377371846</v>
      </c>
      <c r="J922">
        <v>1.7366428167838421</v>
      </c>
      <c r="K922">
        <v>3.7393470627148417</v>
      </c>
      <c r="L922">
        <f t="shared" si="84"/>
        <v>2.4669629533671014</v>
      </c>
      <c r="M922" s="11">
        <f t="shared" si="85"/>
        <v>0.7696210952849083</v>
      </c>
      <c r="N922">
        <f t="shared" si="86"/>
        <v>-0.14774616409398378</v>
      </c>
      <c r="O922" t="str">
        <f t="shared" si="87"/>
        <v>accetto</v>
      </c>
      <c r="P922">
        <f t="shared" si="88"/>
        <v>-0.11908655577610343</v>
      </c>
      <c r="Q922" t="str">
        <f t="shared" si="89"/>
        <v>accetto</v>
      </c>
    </row>
    <row r="923" spans="1:17" ht="12.75">
      <c r="A923" t="s">
        <v>961</v>
      </c>
      <c r="B923">
        <v>2.6434304272686404</v>
      </c>
      <c r="C923">
        <v>3.2885429813359224</v>
      </c>
      <c r="D923">
        <v>3.397254307583353</v>
      </c>
      <c r="E923">
        <v>2.7263723330077028</v>
      </c>
      <c r="F923">
        <v>0.7316531024844153</v>
      </c>
      <c r="G923">
        <v>2.7061923428959744</v>
      </c>
      <c r="H923">
        <v>2.890258483830621</v>
      </c>
      <c r="I923">
        <v>2.7729552070468344</v>
      </c>
      <c r="J923">
        <v>2.8604873109111395</v>
      </c>
      <c r="K923">
        <v>3.1822738655796456</v>
      </c>
      <c r="L923">
        <f t="shared" si="84"/>
        <v>2.719942036194425</v>
      </c>
      <c r="M923" s="11">
        <f t="shared" si="85"/>
        <v>0.5563064493459962</v>
      </c>
      <c r="N923">
        <f t="shared" si="86"/>
        <v>0.9836106880809063</v>
      </c>
      <c r="O923" t="str">
        <f t="shared" si="87"/>
        <v>accetto</v>
      </c>
      <c r="P923">
        <f t="shared" si="88"/>
        <v>0.9325050533367871</v>
      </c>
      <c r="Q923" t="str">
        <f t="shared" si="89"/>
        <v>accetto</v>
      </c>
    </row>
    <row r="924" spans="1:17" ht="12.75">
      <c r="A924" t="s">
        <v>962</v>
      </c>
      <c r="B924">
        <v>2.4760594237534406</v>
      </c>
      <c r="C924">
        <v>1.8434682227507437</v>
      </c>
      <c r="D924">
        <v>1.5638954130827187</v>
      </c>
      <c r="E924">
        <v>1.4115233441771124</v>
      </c>
      <c r="F924">
        <v>2.4463694434803074</v>
      </c>
      <c r="G924">
        <v>2.3135406857170437</v>
      </c>
      <c r="H924">
        <v>2.2874778462391987</v>
      </c>
      <c r="I924">
        <v>4.081317626933014</v>
      </c>
      <c r="J924">
        <v>2.3411284999485815</v>
      </c>
      <c r="K924">
        <v>1.7093379709831424</v>
      </c>
      <c r="L924">
        <f t="shared" si="84"/>
        <v>2.2474118477065304</v>
      </c>
      <c r="M924" s="11">
        <f t="shared" si="85"/>
        <v>0.5653815133421168</v>
      </c>
      <c r="N924">
        <f t="shared" si="86"/>
        <v>-1.129608557678535</v>
      </c>
      <c r="O924" t="str">
        <f t="shared" si="87"/>
        <v>accetto</v>
      </c>
      <c r="P924">
        <f t="shared" si="88"/>
        <v>-1.0622877516684486</v>
      </c>
      <c r="Q924" t="str">
        <f t="shared" si="89"/>
        <v>accetto</v>
      </c>
    </row>
    <row r="925" spans="1:17" ht="12.75">
      <c r="A925" t="s">
        <v>963</v>
      </c>
      <c r="B925">
        <v>2.2402848215210724</v>
      </c>
      <c r="C925">
        <v>3.5585109421072048</v>
      </c>
      <c r="D925">
        <v>2.905466429212993</v>
      </c>
      <c r="E925">
        <v>2.5579168851368195</v>
      </c>
      <c r="F925">
        <v>3.8065552805892366</v>
      </c>
      <c r="G925">
        <v>2.239532382739071</v>
      </c>
      <c r="H925">
        <v>2.6524982792568608</v>
      </c>
      <c r="I925">
        <v>3.057666466174851</v>
      </c>
      <c r="J925">
        <v>3.1237717502790474</v>
      </c>
      <c r="K925">
        <v>2.507546092784878</v>
      </c>
      <c r="L925">
        <f t="shared" si="84"/>
        <v>2.8649749329802034</v>
      </c>
      <c r="M925" s="11">
        <f t="shared" si="85"/>
        <v>0.28021262175207085</v>
      </c>
      <c r="N925">
        <f t="shared" si="86"/>
        <v>1.6322175204543297</v>
      </c>
      <c r="O925" t="str">
        <f t="shared" si="87"/>
        <v>accetto</v>
      </c>
      <c r="P925">
        <f t="shared" si="88"/>
        <v>2.18031473942761</v>
      </c>
      <c r="Q925" t="str">
        <f t="shared" si="89"/>
        <v>rifiuto</v>
      </c>
    </row>
    <row r="926" spans="1:17" ht="12.75">
      <c r="A926" t="s">
        <v>964</v>
      </c>
      <c r="B926">
        <v>2.812741211532739</v>
      </c>
      <c r="C926">
        <v>2.0164728704799018</v>
      </c>
      <c r="D926">
        <v>2.224770594967822</v>
      </c>
      <c r="E926">
        <v>3.3295525027301665</v>
      </c>
      <c r="F926">
        <v>2.134514116069113</v>
      </c>
      <c r="G926">
        <v>3.4753391245180865</v>
      </c>
      <c r="H926">
        <v>1.7196647109335572</v>
      </c>
      <c r="I926">
        <v>2.83303454979432</v>
      </c>
      <c r="J926">
        <v>3.077750793663654</v>
      </c>
      <c r="K926">
        <v>2.73207350377902</v>
      </c>
      <c r="L926">
        <f t="shared" si="84"/>
        <v>2.635591397846838</v>
      </c>
      <c r="M926" s="11">
        <f t="shared" si="85"/>
        <v>0.3448910514972646</v>
      </c>
      <c r="N926">
        <f t="shared" si="86"/>
        <v>0.6063831654994964</v>
      </c>
      <c r="O926" t="str">
        <f t="shared" si="87"/>
        <v>accetto</v>
      </c>
      <c r="P926">
        <f t="shared" si="88"/>
        <v>0.7301148383483679</v>
      </c>
      <c r="Q926" t="str">
        <f t="shared" si="89"/>
        <v>accetto</v>
      </c>
    </row>
    <row r="927" spans="1:17" ht="12.75">
      <c r="A927" t="s">
        <v>965</v>
      </c>
      <c r="B927">
        <v>3.198742306699387</v>
      </c>
      <c r="C927">
        <v>3.2947184457839285</v>
      </c>
      <c r="D927">
        <v>3.2785490508467774</v>
      </c>
      <c r="E927">
        <v>3.4287490154906664</v>
      </c>
      <c r="F927">
        <v>2.1941030873881573</v>
      </c>
      <c r="G927">
        <v>0.9840609427919844</v>
      </c>
      <c r="H927">
        <v>2.926303195483797</v>
      </c>
      <c r="I927">
        <v>3.2176786827130854</v>
      </c>
      <c r="J927">
        <v>2.756419239369734</v>
      </c>
      <c r="K927">
        <v>2.664980241829653</v>
      </c>
      <c r="L927">
        <f t="shared" si="84"/>
        <v>2.794430420839717</v>
      </c>
      <c r="M927" s="11">
        <f t="shared" si="85"/>
        <v>0.5447832677065949</v>
      </c>
      <c r="N927">
        <f t="shared" si="86"/>
        <v>1.316732871282956</v>
      </c>
      <c r="O927" t="str">
        <f t="shared" si="87"/>
        <v>accetto</v>
      </c>
      <c r="P927">
        <f t="shared" si="88"/>
        <v>1.2614522030003057</v>
      </c>
      <c r="Q927" t="str">
        <f t="shared" si="89"/>
        <v>accetto</v>
      </c>
    </row>
    <row r="928" spans="1:17" ht="12.75">
      <c r="A928" t="s">
        <v>966</v>
      </c>
      <c r="B928">
        <v>3.1895474404723245</v>
      </c>
      <c r="C928">
        <v>3.8398876755218225</v>
      </c>
      <c r="D928">
        <v>1.047625942119339</v>
      </c>
      <c r="E928">
        <v>3.243414339942774</v>
      </c>
      <c r="F928">
        <v>3.2761727591378076</v>
      </c>
      <c r="G928">
        <v>2.3980348983877775</v>
      </c>
      <c r="H928">
        <v>3.662533995943704</v>
      </c>
      <c r="I928">
        <v>3.8934330199572287</v>
      </c>
      <c r="J928">
        <v>3.493444280766198</v>
      </c>
      <c r="K928">
        <v>2.55639753759624</v>
      </c>
      <c r="L928">
        <f t="shared" si="84"/>
        <v>3.0600491889845216</v>
      </c>
      <c r="M928" s="11">
        <f t="shared" si="85"/>
        <v>0.7435970141925152</v>
      </c>
      <c r="N928">
        <f t="shared" si="86"/>
        <v>2.5046161146260335</v>
      </c>
      <c r="O928" t="str">
        <f t="shared" si="87"/>
        <v>rifiuto</v>
      </c>
      <c r="P928">
        <f t="shared" si="88"/>
        <v>2.0537962380965915</v>
      </c>
      <c r="Q928" t="str">
        <f t="shared" si="89"/>
        <v>rifiuto</v>
      </c>
    </row>
    <row r="929" spans="1:17" ht="12.75">
      <c r="A929" t="s">
        <v>967</v>
      </c>
      <c r="B929">
        <v>2.196062965326746</v>
      </c>
      <c r="C929">
        <v>2.67846224056143</v>
      </c>
      <c r="D929">
        <v>2.564703304151408</v>
      </c>
      <c r="E929">
        <v>3.030179941779352</v>
      </c>
      <c r="F929">
        <v>2.803641204041014</v>
      </c>
      <c r="G929">
        <v>2.39415212133963</v>
      </c>
      <c r="H929">
        <v>2.445393523948951</v>
      </c>
      <c r="I929">
        <v>2.864436006741471</v>
      </c>
      <c r="J929">
        <v>2.440834677439625</v>
      </c>
      <c r="K929">
        <v>1.6582686003175695</v>
      </c>
      <c r="L929">
        <f t="shared" si="84"/>
        <v>2.5076134585647196</v>
      </c>
      <c r="M929" s="11">
        <f t="shared" si="85"/>
        <v>0.15112596023578342</v>
      </c>
      <c r="N929">
        <f t="shared" si="86"/>
        <v>0.03404842178918211</v>
      </c>
      <c r="O929" t="str">
        <f t="shared" si="87"/>
        <v>accetto</v>
      </c>
      <c r="P929">
        <f t="shared" si="88"/>
        <v>0.06193162163119054</v>
      </c>
      <c r="Q929" t="str">
        <f t="shared" si="89"/>
        <v>accetto</v>
      </c>
    </row>
    <row r="930" spans="1:17" ht="12.75">
      <c r="A930" t="s">
        <v>968</v>
      </c>
      <c r="B930">
        <v>3.1836533366799813</v>
      </c>
      <c r="C930">
        <v>2.577916000541336</v>
      </c>
      <c r="D930">
        <v>2.979775386148731</v>
      </c>
      <c r="E930">
        <v>3.2582428503837946</v>
      </c>
      <c r="F930">
        <v>2.692740088004939</v>
      </c>
      <c r="G930">
        <v>3.3232355540667413</v>
      </c>
      <c r="H930">
        <v>3.170223590641399</v>
      </c>
      <c r="I930">
        <v>2.0087901168051303</v>
      </c>
      <c r="J930">
        <v>1.26490067929808</v>
      </c>
      <c r="K930">
        <v>2.487260793399173</v>
      </c>
      <c r="L930">
        <f t="shared" si="84"/>
        <v>2.6946738395969305</v>
      </c>
      <c r="M930" s="11">
        <f t="shared" si="85"/>
        <v>0.4256194822399648</v>
      </c>
      <c r="N930">
        <f t="shared" si="86"/>
        <v>0.8706078775592538</v>
      </c>
      <c r="O930" t="str">
        <f t="shared" si="87"/>
        <v>accetto</v>
      </c>
      <c r="P930">
        <f t="shared" si="88"/>
        <v>0.9436193654378677</v>
      </c>
      <c r="Q930" t="str">
        <f t="shared" si="89"/>
        <v>accetto</v>
      </c>
    </row>
    <row r="931" spans="1:17" ht="12.75">
      <c r="A931" t="s">
        <v>969</v>
      </c>
      <c r="B931">
        <v>1.8970312527130773</v>
      </c>
      <c r="C931">
        <v>2.7389925642455637</v>
      </c>
      <c r="D931">
        <v>4.074796490822337</v>
      </c>
      <c r="E931">
        <v>2.548857072024475</v>
      </c>
      <c r="F931">
        <v>3.174304124036098</v>
      </c>
      <c r="G931">
        <v>2.3896101564696437</v>
      </c>
      <c r="H931">
        <v>2.8886844719340843</v>
      </c>
      <c r="I931">
        <v>1.8809229532325844</v>
      </c>
      <c r="J931">
        <v>2.7223906777862794</v>
      </c>
      <c r="K931">
        <v>3.430417886122541</v>
      </c>
      <c r="L931">
        <f t="shared" si="84"/>
        <v>2.7746007649386684</v>
      </c>
      <c r="M931" s="11">
        <f t="shared" si="85"/>
        <v>0.4517047766778038</v>
      </c>
      <c r="N931">
        <f t="shared" si="86"/>
        <v>1.2280519541526067</v>
      </c>
      <c r="O931" t="str">
        <f t="shared" si="87"/>
        <v>accetto</v>
      </c>
      <c r="P931">
        <f t="shared" si="88"/>
        <v>1.2920353649467982</v>
      </c>
      <c r="Q931" t="str">
        <f t="shared" si="89"/>
        <v>accetto</v>
      </c>
    </row>
    <row r="932" spans="1:17" ht="12.75">
      <c r="A932" t="s">
        <v>970</v>
      </c>
      <c r="B932">
        <v>1.817812954279816</v>
      </c>
      <c r="C932">
        <v>0.5767664732047704</v>
      </c>
      <c r="D932">
        <v>2.116589834528213</v>
      </c>
      <c r="E932">
        <v>2.585484602178667</v>
      </c>
      <c r="F932">
        <v>2.21728640152719</v>
      </c>
      <c r="G932">
        <v>3.790210638157987</v>
      </c>
      <c r="H932">
        <v>2.5040837489450496</v>
      </c>
      <c r="I932">
        <v>3.3795092929744897</v>
      </c>
      <c r="J932">
        <v>2.7131451666411976</v>
      </c>
      <c r="K932">
        <v>2.597813022222226</v>
      </c>
      <c r="L932">
        <f t="shared" si="84"/>
        <v>2.4298702134659607</v>
      </c>
      <c r="M932" s="11">
        <f t="shared" si="85"/>
        <v>0.7602730509923864</v>
      </c>
      <c r="N932">
        <f t="shared" si="86"/>
        <v>-0.31362993987532267</v>
      </c>
      <c r="O932" t="str">
        <f t="shared" si="87"/>
        <v>accetto</v>
      </c>
      <c r="P932">
        <f t="shared" si="88"/>
        <v>-0.254341787225544</v>
      </c>
      <c r="Q932" t="str">
        <f t="shared" si="89"/>
        <v>accetto</v>
      </c>
    </row>
    <row r="933" spans="1:17" ht="12.75">
      <c r="A933" t="s">
        <v>971</v>
      </c>
      <c r="B933">
        <v>2.482283121456703</v>
      </c>
      <c r="C933">
        <v>2.8840363939025337</v>
      </c>
      <c r="D933">
        <v>2.926108654687596</v>
      </c>
      <c r="E933">
        <v>3.705831381412281</v>
      </c>
      <c r="F933">
        <v>0.6190573914136621</v>
      </c>
      <c r="G933">
        <v>2.202989260781578</v>
      </c>
      <c r="H933">
        <v>2.2276854913604893</v>
      </c>
      <c r="I933">
        <v>2.3908143800758808</v>
      </c>
      <c r="J933">
        <v>3.082750974458577</v>
      </c>
      <c r="K933">
        <v>2.2262875308456387</v>
      </c>
      <c r="L933">
        <f t="shared" si="84"/>
        <v>2.474784458039494</v>
      </c>
      <c r="M933" s="11">
        <f t="shared" si="85"/>
        <v>0.6559768768094574</v>
      </c>
      <c r="N933">
        <f t="shared" si="86"/>
        <v>-0.11276733182637955</v>
      </c>
      <c r="O933" t="str">
        <f t="shared" si="87"/>
        <v>accetto</v>
      </c>
      <c r="P933">
        <f t="shared" si="88"/>
        <v>-0.09845188631985138</v>
      </c>
      <c r="Q933" t="str">
        <f t="shared" si="89"/>
        <v>accetto</v>
      </c>
    </row>
    <row r="934" spans="1:17" ht="12.75">
      <c r="A934" t="s">
        <v>972</v>
      </c>
      <c r="B934">
        <v>3.222585612547846</v>
      </c>
      <c r="C934">
        <v>2.092554399546316</v>
      </c>
      <c r="D934">
        <v>2.4469667319579003</v>
      </c>
      <c r="E934">
        <v>1.5572263616559212</v>
      </c>
      <c r="F934">
        <v>1.8127114836488545</v>
      </c>
      <c r="G934">
        <v>1.780236032884659</v>
      </c>
      <c r="H934">
        <v>3.9228938922678935</v>
      </c>
      <c r="I934">
        <v>2.249117938333711</v>
      </c>
      <c r="J934">
        <v>2.4581890026809106</v>
      </c>
      <c r="K934">
        <v>2.2313520226475703</v>
      </c>
      <c r="L934">
        <f t="shared" si="84"/>
        <v>2.377383347817158</v>
      </c>
      <c r="M934" s="11">
        <f t="shared" si="85"/>
        <v>0.5090380574842249</v>
      </c>
      <c r="N934">
        <f t="shared" si="86"/>
        <v>-0.5483583389085644</v>
      </c>
      <c r="O934" t="str">
        <f t="shared" si="87"/>
        <v>accetto</v>
      </c>
      <c r="P934">
        <f t="shared" si="88"/>
        <v>-0.5434684385530899</v>
      </c>
      <c r="Q934" t="str">
        <f t="shared" si="89"/>
        <v>accetto</v>
      </c>
    </row>
    <row r="935" spans="1:17" ht="12.75">
      <c r="A935" t="s">
        <v>973</v>
      </c>
      <c r="B935">
        <v>2.5210723053339734</v>
      </c>
      <c r="C935">
        <v>3.1638085676922856</v>
      </c>
      <c r="D935">
        <v>2.572148910987835</v>
      </c>
      <c r="E935">
        <v>3.120744309624115</v>
      </c>
      <c r="F935">
        <v>1.6320972360153974</v>
      </c>
      <c r="G935">
        <v>2.21810636686655</v>
      </c>
      <c r="H935">
        <v>2.245312334493974</v>
      </c>
      <c r="I935">
        <v>2.094533570787007</v>
      </c>
      <c r="J935">
        <v>2.937908116698509</v>
      </c>
      <c r="K935">
        <v>3.2704667650409647</v>
      </c>
      <c r="L935">
        <f t="shared" si="84"/>
        <v>2.577619848354061</v>
      </c>
      <c r="M935" s="11">
        <f t="shared" si="85"/>
        <v>0.29097078070135596</v>
      </c>
      <c r="N935">
        <f t="shared" si="86"/>
        <v>0.3471265146458116</v>
      </c>
      <c r="O935" t="str">
        <f t="shared" si="87"/>
        <v>accetto</v>
      </c>
      <c r="P935">
        <f t="shared" si="88"/>
        <v>0.45503845512856206</v>
      </c>
      <c r="Q935" t="str">
        <f t="shared" si="89"/>
        <v>accetto</v>
      </c>
    </row>
    <row r="936" spans="1:17" ht="12.75">
      <c r="A936" t="s">
        <v>974</v>
      </c>
      <c r="B936">
        <v>1.695335856982183</v>
      </c>
      <c r="C936">
        <v>2.6956606116107196</v>
      </c>
      <c r="D936">
        <v>1.5926118854872584</v>
      </c>
      <c r="E936">
        <v>0.9719961978771607</v>
      </c>
      <c r="F936">
        <v>1.1292173167112196</v>
      </c>
      <c r="G936">
        <v>2.421376578381569</v>
      </c>
      <c r="H936">
        <v>1.4729371403200275</v>
      </c>
      <c r="I936">
        <v>1.6904594748757518</v>
      </c>
      <c r="J936">
        <v>3.344594847269491</v>
      </c>
      <c r="K936">
        <v>2.4363280836234935</v>
      </c>
      <c r="L936">
        <f t="shared" si="84"/>
        <v>1.9450517993138874</v>
      </c>
      <c r="M936" s="11">
        <f t="shared" si="85"/>
        <v>0.564119618773426</v>
      </c>
      <c r="N936">
        <f t="shared" si="86"/>
        <v>-2.4818038014506865</v>
      </c>
      <c r="O936" t="str">
        <f t="shared" si="87"/>
        <v>accetto</v>
      </c>
      <c r="P936">
        <f t="shared" si="88"/>
        <v>-2.3365057048620534</v>
      </c>
      <c r="Q936" t="str">
        <f t="shared" si="89"/>
        <v>accetto</v>
      </c>
    </row>
    <row r="937" spans="1:17" ht="12.75">
      <c r="A937" t="s">
        <v>975</v>
      </c>
      <c r="B937">
        <v>3.2452021859376146</v>
      </c>
      <c r="C937">
        <v>2.9105148432631722</v>
      </c>
      <c r="D937">
        <v>1.994435096153211</v>
      </c>
      <c r="E937">
        <v>1.871824553516035</v>
      </c>
      <c r="F937">
        <v>3.0689594790055708</v>
      </c>
      <c r="G937">
        <v>1.986511176202157</v>
      </c>
      <c r="H937">
        <v>3.163893779776572</v>
      </c>
      <c r="I937">
        <v>2.945006444097089</v>
      </c>
      <c r="J937">
        <v>1.4125844757927553</v>
      </c>
      <c r="K937">
        <v>1.5064110194680325</v>
      </c>
      <c r="L937">
        <f t="shared" si="84"/>
        <v>2.410534305321221</v>
      </c>
      <c r="M937" s="11">
        <f t="shared" si="85"/>
        <v>0.5210967582599975</v>
      </c>
      <c r="N937">
        <f t="shared" si="86"/>
        <v>-0.40010274991198247</v>
      </c>
      <c r="O937" t="str">
        <f t="shared" si="87"/>
        <v>accetto</v>
      </c>
      <c r="P937">
        <f t="shared" si="88"/>
        <v>-0.3919199334958712</v>
      </c>
      <c r="Q937" t="str">
        <f t="shared" si="89"/>
        <v>accetto</v>
      </c>
    </row>
    <row r="938" spans="1:17" ht="12.75">
      <c r="A938" t="s">
        <v>976</v>
      </c>
      <c r="B938">
        <v>1.3225812214841426</v>
      </c>
      <c r="C938">
        <v>2.559273847384702</v>
      </c>
      <c r="D938">
        <v>1.3028731133863403</v>
      </c>
      <c r="E938">
        <v>2.863447225008713</v>
      </c>
      <c r="F938">
        <v>2.337687057186031</v>
      </c>
      <c r="G938">
        <v>1.5675209461028317</v>
      </c>
      <c r="H938">
        <v>2.6904948299727494</v>
      </c>
      <c r="I938">
        <v>3.015815274476381</v>
      </c>
      <c r="J938">
        <v>2.5012709462760085</v>
      </c>
      <c r="K938">
        <v>1.9409299460971852</v>
      </c>
      <c r="L938">
        <f t="shared" si="84"/>
        <v>2.2101894407375084</v>
      </c>
      <c r="M938" s="11">
        <f t="shared" si="85"/>
        <v>0.40287896998574824</v>
      </c>
      <c r="N938">
        <f t="shared" si="86"/>
        <v>-1.2960722222163248</v>
      </c>
      <c r="O938" t="str">
        <f t="shared" si="87"/>
        <v>accetto</v>
      </c>
      <c r="P938">
        <f t="shared" si="88"/>
        <v>-1.4438660535878347</v>
      </c>
      <c r="Q938" t="str">
        <f t="shared" si="89"/>
        <v>accetto</v>
      </c>
    </row>
    <row r="939" spans="1:17" ht="12.75">
      <c r="A939" t="s">
        <v>977</v>
      </c>
      <c r="B939">
        <v>1.7270797700416551</v>
      </c>
      <c r="C939">
        <v>2.0286340819052384</v>
      </c>
      <c r="D939">
        <v>2.553196457222384</v>
      </c>
      <c r="E939">
        <v>2.5150117968109953</v>
      </c>
      <c r="F939">
        <v>2.6733848865580967</v>
      </c>
      <c r="G939">
        <v>2.303552382441012</v>
      </c>
      <c r="H939">
        <v>3.6085449055599383</v>
      </c>
      <c r="I939">
        <v>2.802751300481532</v>
      </c>
      <c r="J939">
        <v>2.212475134315355</v>
      </c>
      <c r="K939">
        <v>2.180623500319143</v>
      </c>
      <c r="L939">
        <f t="shared" si="84"/>
        <v>2.460525421565535</v>
      </c>
      <c r="M939" s="11">
        <f t="shared" si="85"/>
        <v>0.2645467049057536</v>
      </c>
      <c r="N939">
        <f t="shared" si="86"/>
        <v>-0.17653568152522195</v>
      </c>
      <c r="O939" t="str">
        <f t="shared" si="87"/>
        <v>accetto</v>
      </c>
      <c r="P939">
        <f t="shared" si="88"/>
        <v>-0.24269806984710718</v>
      </c>
      <c r="Q939" t="str">
        <f t="shared" si="89"/>
        <v>accetto</v>
      </c>
    </row>
    <row r="940" spans="1:17" ht="12.75">
      <c r="A940" t="s">
        <v>978</v>
      </c>
      <c r="B940">
        <v>1.78548220328139</v>
      </c>
      <c r="C940">
        <v>2.249867161565362</v>
      </c>
      <c r="D940">
        <v>1.1987728863414304</v>
      </c>
      <c r="E940">
        <v>2.536231213573501</v>
      </c>
      <c r="F940">
        <v>3.7454244528771596</v>
      </c>
      <c r="G940">
        <v>1.9363333168712415</v>
      </c>
      <c r="H940">
        <v>2.3018095541510775</v>
      </c>
      <c r="I940">
        <v>2.6907753867408246</v>
      </c>
      <c r="J940">
        <v>2.643320294669138</v>
      </c>
      <c r="K940">
        <v>2.8426747697449173</v>
      </c>
      <c r="L940">
        <f t="shared" si="84"/>
        <v>2.393069123981604</v>
      </c>
      <c r="M940" s="11">
        <f t="shared" si="85"/>
        <v>0.47063425573078</v>
      </c>
      <c r="N940">
        <f t="shared" si="86"/>
        <v>-0.4782094153414701</v>
      </c>
      <c r="O940" t="str">
        <f t="shared" si="87"/>
        <v>accetto</v>
      </c>
      <c r="P940">
        <f t="shared" si="88"/>
        <v>-0.49290288191242226</v>
      </c>
      <c r="Q940" t="str">
        <f t="shared" si="89"/>
        <v>accetto</v>
      </c>
    </row>
    <row r="941" spans="1:17" ht="12.75">
      <c r="A941" t="s">
        <v>979</v>
      </c>
      <c r="B941">
        <v>1.536293128874604</v>
      </c>
      <c r="C941">
        <v>3.1784923783675367</v>
      </c>
      <c r="D941">
        <v>3.7436398224326695</v>
      </c>
      <c r="E941">
        <v>2.270665341231961</v>
      </c>
      <c r="F941">
        <v>2.606121200440157</v>
      </c>
      <c r="G941">
        <v>2.9956256377136015</v>
      </c>
      <c r="H941">
        <v>2.126577333916657</v>
      </c>
      <c r="I941">
        <v>2.5486946867317783</v>
      </c>
      <c r="J941">
        <v>0.9366251440224005</v>
      </c>
      <c r="K941">
        <v>2.2693533966889845</v>
      </c>
      <c r="L941">
        <f t="shared" si="84"/>
        <v>2.421208807042035</v>
      </c>
      <c r="M941" s="11">
        <f t="shared" si="85"/>
        <v>0.646921961295202</v>
      </c>
      <c r="N941">
        <f t="shared" si="86"/>
        <v>-0.3523649269646249</v>
      </c>
      <c r="O941" t="str">
        <f t="shared" si="87"/>
        <v>accetto</v>
      </c>
      <c r="P941">
        <f t="shared" si="88"/>
        <v>-0.3097788254708483</v>
      </c>
      <c r="Q941" t="str">
        <f t="shared" si="89"/>
        <v>accetto</v>
      </c>
    </row>
    <row r="942" spans="1:17" ht="12.75">
      <c r="A942" t="s">
        <v>980</v>
      </c>
      <c r="B942">
        <v>2.2182824182482364</v>
      </c>
      <c r="C942">
        <v>2.0895494677438364</v>
      </c>
      <c r="D942">
        <v>2.330347563511168</v>
      </c>
      <c r="E942">
        <v>2.0260648571752427</v>
      </c>
      <c r="F942">
        <v>2.5272968069248236</v>
      </c>
      <c r="G942">
        <v>2.3830343560030087</v>
      </c>
      <c r="H942">
        <v>2.8479161168161227</v>
      </c>
      <c r="I942">
        <v>3.740353529974527</v>
      </c>
      <c r="J942">
        <v>2.2038751449031224</v>
      </c>
      <c r="K942">
        <v>1.9991732095945736</v>
      </c>
      <c r="L942">
        <f t="shared" si="84"/>
        <v>2.436589347089466</v>
      </c>
      <c r="M942" s="11">
        <f t="shared" si="85"/>
        <v>0.2748319755646109</v>
      </c>
      <c r="N942">
        <f t="shared" si="86"/>
        <v>-0.28358106081119705</v>
      </c>
      <c r="O942" t="str">
        <f t="shared" si="87"/>
        <v>accetto</v>
      </c>
      <c r="P942">
        <f t="shared" si="88"/>
        <v>-0.38249749483882167</v>
      </c>
      <c r="Q942" t="str">
        <f t="shared" si="89"/>
        <v>accetto</v>
      </c>
    </row>
    <row r="943" spans="1:17" ht="12.75">
      <c r="A943" t="s">
        <v>981</v>
      </c>
      <c r="B943">
        <v>1.5940894308732823</v>
      </c>
      <c r="C943">
        <v>2.165635820135776</v>
      </c>
      <c r="D943">
        <v>2.0684313408173693</v>
      </c>
      <c r="E943">
        <v>1.457952675687011</v>
      </c>
      <c r="F943">
        <v>3.0119413401916972</v>
      </c>
      <c r="G943">
        <v>2.8739202725000723</v>
      </c>
      <c r="H943">
        <v>2.360653321676409</v>
      </c>
      <c r="I943">
        <v>2.312027769277165</v>
      </c>
      <c r="J943">
        <v>2.341738650627576</v>
      </c>
      <c r="K943">
        <v>1.2284813560290786</v>
      </c>
      <c r="L943">
        <f t="shared" si="84"/>
        <v>2.1414871977815437</v>
      </c>
      <c r="M943" s="11">
        <f t="shared" si="85"/>
        <v>0.33530343145782143</v>
      </c>
      <c r="N943">
        <f t="shared" si="86"/>
        <v>-1.6033179931288113</v>
      </c>
      <c r="O943" t="str">
        <f t="shared" si="87"/>
        <v>accetto</v>
      </c>
      <c r="P943">
        <f t="shared" si="88"/>
        <v>-1.9578781948565849</v>
      </c>
      <c r="Q943" t="str">
        <f t="shared" si="89"/>
        <v>accetto</v>
      </c>
    </row>
    <row r="944" spans="1:17" ht="12.75">
      <c r="A944" t="s">
        <v>982</v>
      </c>
      <c r="B944">
        <v>1.8945375934163167</v>
      </c>
      <c r="C944">
        <v>3.681984860013472</v>
      </c>
      <c r="D944">
        <v>2.431710553320272</v>
      </c>
      <c r="E944">
        <v>2.74266070330782</v>
      </c>
      <c r="F944">
        <v>2.3359088578422416</v>
      </c>
      <c r="G944">
        <v>2.570082919887682</v>
      </c>
      <c r="H944">
        <v>2.1241495934020804</v>
      </c>
      <c r="I944">
        <v>2.5612819585785473</v>
      </c>
      <c r="J944">
        <v>3.3712453285738775</v>
      </c>
      <c r="K944">
        <v>2.1606661870691823</v>
      </c>
      <c r="L944">
        <f t="shared" si="84"/>
        <v>2.587422855541149</v>
      </c>
      <c r="M944" s="11">
        <f t="shared" si="85"/>
        <v>0.3113183809085329</v>
      </c>
      <c r="N944">
        <f t="shared" si="86"/>
        <v>0.3909668955543073</v>
      </c>
      <c r="O944" t="str">
        <f t="shared" si="87"/>
        <v>accetto</v>
      </c>
      <c r="P944">
        <f t="shared" si="88"/>
        <v>0.4954759812528674</v>
      </c>
      <c r="Q944" t="str">
        <f t="shared" si="89"/>
        <v>accetto</v>
      </c>
    </row>
    <row r="945" spans="1:17" ht="12.75">
      <c r="A945" t="s">
        <v>983</v>
      </c>
      <c r="B945">
        <v>3.8183692125767266</v>
      </c>
      <c r="C945">
        <v>2.4986205288996644</v>
      </c>
      <c r="D945">
        <v>1.6878500557663756</v>
      </c>
      <c r="E945">
        <v>1.2089308098984475</v>
      </c>
      <c r="F945">
        <v>1.7039583552468685</v>
      </c>
      <c r="G945">
        <v>2.182359897508377</v>
      </c>
      <c r="H945">
        <v>3.5423688793480324</v>
      </c>
      <c r="I945">
        <v>1.5884059456288924</v>
      </c>
      <c r="J945">
        <v>2.4799020064222077</v>
      </c>
      <c r="K945">
        <v>2.7420296515515474</v>
      </c>
      <c r="L945">
        <f t="shared" si="84"/>
        <v>2.345279534284714</v>
      </c>
      <c r="M945" s="11">
        <f t="shared" si="85"/>
        <v>0.7262509623459444</v>
      </c>
      <c r="N945">
        <f t="shared" si="86"/>
        <v>-0.6919309576996107</v>
      </c>
      <c r="O945" t="str">
        <f t="shared" si="87"/>
        <v>accetto</v>
      </c>
      <c r="P945">
        <f t="shared" si="88"/>
        <v>-0.5741222835154385</v>
      </c>
      <c r="Q945" t="str">
        <f t="shared" si="89"/>
        <v>accetto</v>
      </c>
    </row>
    <row r="946" spans="1:17" ht="12.75">
      <c r="A946" t="s">
        <v>984</v>
      </c>
      <c r="B946">
        <v>2.9475153772580143</v>
      </c>
      <c r="C946">
        <v>3.268902399795479</v>
      </c>
      <c r="D946">
        <v>2.5756297442421783</v>
      </c>
      <c r="E946">
        <v>3.014756554523501</v>
      </c>
      <c r="F946">
        <v>2.4784413426755236</v>
      </c>
      <c r="G946">
        <v>1.3984264075997999</v>
      </c>
      <c r="H946">
        <v>3.3742566914770578</v>
      </c>
      <c r="I946">
        <v>4.210466991207795</v>
      </c>
      <c r="J946">
        <v>2.8327933835180374</v>
      </c>
      <c r="K946">
        <v>3.1008706006832654</v>
      </c>
      <c r="L946">
        <f t="shared" si="84"/>
        <v>2.920205949298065</v>
      </c>
      <c r="M946" s="11">
        <f t="shared" si="85"/>
        <v>0.5191325382599593</v>
      </c>
      <c r="N946">
        <f t="shared" si="86"/>
        <v>1.8792181343606078</v>
      </c>
      <c r="O946" t="str">
        <f t="shared" si="87"/>
        <v>rifiuto</v>
      </c>
      <c r="P946">
        <f t="shared" si="88"/>
        <v>1.8442639265760246</v>
      </c>
      <c r="Q946" t="str">
        <f t="shared" si="89"/>
        <v>rifiuto</v>
      </c>
    </row>
    <row r="947" spans="1:17" ht="12.75">
      <c r="A947" t="s">
        <v>985</v>
      </c>
      <c r="B947">
        <v>3.4147083148855017</v>
      </c>
      <c r="C947">
        <v>2.737904100451942</v>
      </c>
      <c r="D947">
        <v>2.6737747720380867</v>
      </c>
      <c r="E947">
        <v>0.9290621695981827</v>
      </c>
      <c r="F947">
        <v>0.6190573914136621</v>
      </c>
      <c r="G947">
        <v>2.106146530877595</v>
      </c>
      <c r="H947">
        <v>2.0016041656595007</v>
      </c>
      <c r="I947">
        <v>2.941319815620318</v>
      </c>
      <c r="J947">
        <v>2.334686948709077</v>
      </c>
      <c r="K947">
        <v>3.1719214012264274</v>
      </c>
      <c r="L947">
        <f t="shared" si="84"/>
        <v>2.2930185610480294</v>
      </c>
      <c r="M947" s="11">
        <f t="shared" si="85"/>
        <v>0.8419948726273705</v>
      </c>
      <c r="N947">
        <f t="shared" si="86"/>
        <v>-0.9256491351546583</v>
      </c>
      <c r="O947" t="str">
        <f t="shared" si="87"/>
        <v>accetto</v>
      </c>
      <c r="P947">
        <f t="shared" si="88"/>
        <v>-0.7133073161392469</v>
      </c>
      <c r="Q947" t="str">
        <f t="shared" si="89"/>
        <v>accetto</v>
      </c>
    </row>
    <row r="948" spans="1:17" ht="12.75">
      <c r="A948" t="s">
        <v>986</v>
      </c>
      <c r="B948">
        <v>1.105435106319419</v>
      </c>
      <c r="C948">
        <v>1.8894489849867568</v>
      </c>
      <c r="D948">
        <v>2.5272421425688663</v>
      </c>
      <c r="E948">
        <v>2.0639255508888255</v>
      </c>
      <c r="F948">
        <v>2.9339176187136218</v>
      </c>
      <c r="G948">
        <v>1.383625229336758</v>
      </c>
      <c r="H948">
        <v>3.1268120531353816</v>
      </c>
      <c r="I948">
        <v>1.9719680458547373</v>
      </c>
      <c r="J948">
        <v>3.03484892088818</v>
      </c>
      <c r="K948">
        <v>2.965975047932261</v>
      </c>
      <c r="L948">
        <f t="shared" si="84"/>
        <v>2.3003198700624807</v>
      </c>
      <c r="M948" s="11">
        <f t="shared" si="85"/>
        <v>0.5243610708476925</v>
      </c>
      <c r="N948">
        <f t="shared" si="86"/>
        <v>-0.8929966885925679</v>
      </c>
      <c r="O948" t="str">
        <f t="shared" si="87"/>
        <v>accetto</v>
      </c>
      <c r="P948">
        <f t="shared" si="88"/>
        <v>-0.8720063143712793</v>
      </c>
      <c r="Q948" t="str">
        <f t="shared" si="89"/>
        <v>accetto</v>
      </c>
    </row>
    <row r="949" spans="1:17" ht="12.75">
      <c r="A949" t="s">
        <v>987</v>
      </c>
      <c r="B949">
        <v>2.529515536666622</v>
      </c>
      <c r="C949">
        <v>1.602261752088907</v>
      </c>
      <c r="D949">
        <v>2.1616983787316713</v>
      </c>
      <c r="E949">
        <v>2.0193395336173126</v>
      </c>
      <c r="F949">
        <v>3.0258188516165774</v>
      </c>
      <c r="G949">
        <v>2.708394994886021</v>
      </c>
      <c r="H949">
        <v>1.962194380564597</v>
      </c>
      <c r="I949">
        <v>2.190952651932321</v>
      </c>
      <c r="J949">
        <v>2.7884654141621468</v>
      </c>
      <c r="K949">
        <v>3.420229414837195</v>
      </c>
      <c r="L949">
        <f t="shared" si="84"/>
        <v>2.440887090910337</v>
      </c>
      <c r="M949" s="11">
        <f t="shared" si="85"/>
        <v>0.30578197741166707</v>
      </c>
      <c r="N949">
        <f t="shared" si="86"/>
        <v>-0.26436096614450305</v>
      </c>
      <c r="O949" t="str">
        <f t="shared" si="87"/>
        <v>accetto</v>
      </c>
      <c r="P949">
        <f t="shared" si="88"/>
        <v>-0.3380464582617323</v>
      </c>
      <c r="Q949" t="str">
        <f t="shared" si="89"/>
        <v>accetto</v>
      </c>
    </row>
    <row r="950" spans="1:17" ht="12.75">
      <c r="A950" t="s">
        <v>988</v>
      </c>
      <c r="B950">
        <v>2.4208870108407154</v>
      </c>
      <c r="C950">
        <v>2.558242459609801</v>
      </c>
      <c r="D950">
        <v>3.133571139971991</v>
      </c>
      <c r="E950">
        <v>3.0536148727333057</v>
      </c>
      <c r="F950">
        <v>3.276963784524014</v>
      </c>
      <c r="G950">
        <v>3.318671080344302</v>
      </c>
      <c r="H950">
        <v>3.5791965775115386</v>
      </c>
      <c r="I950">
        <v>2.2768134735019885</v>
      </c>
      <c r="J950">
        <v>3.7674541883279744</v>
      </c>
      <c r="K950">
        <v>2.8452327400486865</v>
      </c>
      <c r="L950">
        <f t="shared" si="84"/>
        <v>3.0230647327414317</v>
      </c>
      <c r="M950" s="11">
        <f t="shared" si="85"/>
        <v>0.24395378028687592</v>
      </c>
      <c r="N950">
        <f t="shared" si="86"/>
        <v>2.3392165980852027</v>
      </c>
      <c r="O950" t="str">
        <f t="shared" si="87"/>
        <v>rifiuto</v>
      </c>
      <c r="P950">
        <f t="shared" si="88"/>
        <v>3.348896016583381</v>
      </c>
      <c r="Q950" t="str">
        <f t="shared" si="89"/>
        <v>rifiuto</v>
      </c>
    </row>
    <row r="951" spans="1:17" ht="12.75">
      <c r="A951" t="s">
        <v>989</v>
      </c>
      <c r="B951">
        <v>3.628580999793485</v>
      </c>
      <c r="C951">
        <v>2.926756588083208</v>
      </c>
      <c r="D951">
        <v>2.856489577937964</v>
      </c>
      <c r="E951">
        <v>2.3737012211108777</v>
      </c>
      <c r="F951">
        <v>1.60395473934841</v>
      </c>
      <c r="G951">
        <v>2.646855792279439</v>
      </c>
      <c r="H951">
        <v>2.8810314621000543</v>
      </c>
      <c r="I951">
        <v>3.782007769214033</v>
      </c>
      <c r="J951">
        <v>3.2580499173627686</v>
      </c>
      <c r="K951">
        <v>4.030807762028417</v>
      </c>
      <c r="L951">
        <f t="shared" si="84"/>
        <v>2.9988235829258656</v>
      </c>
      <c r="M951" s="11">
        <f t="shared" si="85"/>
        <v>0.5157563889180179</v>
      </c>
      <c r="N951">
        <f t="shared" si="86"/>
        <v>2.230806880404478</v>
      </c>
      <c r="O951" t="str">
        <f t="shared" si="87"/>
        <v>rifiuto</v>
      </c>
      <c r="P951">
        <f t="shared" si="88"/>
        <v>2.1964669315732532</v>
      </c>
      <c r="Q951" t="str">
        <f t="shared" si="89"/>
        <v>rifiuto</v>
      </c>
    </row>
    <row r="952" spans="1:17" ht="12.75">
      <c r="A952" t="s">
        <v>990</v>
      </c>
      <c r="B952">
        <v>1.930667517153779</v>
      </c>
      <c r="C952">
        <v>1.7609893562621437</v>
      </c>
      <c r="D952">
        <v>2.8680229531573787</v>
      </c>
      <c r="E952">
        <v>3.1940861897919604</v>
      </c>
      <c r="F952">
        <v>3.450992585039785</v>
      </c>
      <c r="G952">
        <v>1.7578059614152153</v>
      </c>
      <c r="H952">
        <v>3.0819149313674643</v>
      </c>
      <c r="I952">
        <v>1.5589354266671762</v>
      </c>
      <c r="J952">
        <v>1.3380930363746302</v>
      </c>
      <c r="K952">
        <v>2.3517623249574626</v>
      </c>
      <c r="L952">
        <f t="shared" si="84"/>
        <v>2.3293270282186995</v>
      </c>
      <c r="M952" s="11">
        <f t="shared" si="85"/>
        <v>0.5830720793545273</v>
      </c>
      <c r="N952">
        <f t="shared" si="86"/>
        <v>-0.7632727336497824</v>
      </c>
      <c r="O952" t="str">
        <f t="shared" si="87"/>
        <v>accetto</v>
      </c>
      <c r="P952">
        <f t="shared" si="88"/>
        <v>-0.7068115338545586</v>
      </c>
      <c r="Q952" t="str">
        <f t="shared" si="89"/>
        <v>accetto</v>
      </c>
    </row>
    <row r="953" spans="1:17" ht="12.75">
      <c r="A953" t="s">
        <v>991</v>
      </c>
      <c r="B953">
        <v>2.907125653193816</v>
      </c>
      <c r="C953">
        <v>2.9279905555301866</v>
      </c>
      <c r="D953">
        <v>1.6633009366159968</v>
      </c>
      <c r="E953">
        <v>2.905786376472861</v>
      </c>
      <c r="F953">
        <v>0.8395155234393314</v>
      </c>
      <c r="G953">
        <v>1.8011692656659761</v>
      </c>
      <c r="H953">
        <v>1.9855955482398713</v>
      </c>
      <c r="I953">
        <v>1.5205819498623896</v>
      </c>
      <c r="J953">
        <v>3.3615054265624167</v>
      </c>
      <c r="K953">
        <v>2.0428604805431405</v>
      </c>
      <c r="L953">
        <f t="shared" si="84"/>
        <v>2.1955431716125986</v>
      </c>
      <c r="M953" s="11">
        <f t="shared" si="85"/>
        <v>0.6341476005459481</v>
      </c>
      <c r="N953">
        <f t="shared" si="86"/>
        <v>-1.3615723289764345</v>
      </c>
      <c r="O953" t="str">
        <f t="shared" si="87"/>
        <v>accetto</v>
      </c>
      <c r="P953">
        <f t="shared" si="88"/>
        <v>-1.2090118070186322</v>
      </c>
      <c r="Q953" t="str">
        <f t="shared" si="89"/>
        <v>accetto</v>
      </c>
    </row>
    <row r="954" spans="1:17" ht="12.75">
      <c r="A954" t="s">
        <v>992</v>
      </c>
      <c r="B954">
        <v>2.9540107889658884</v>
      </c>
      <c r="C954">
        <v>1.805826990348578</v>
      </c>
      <c r="D954">
        <v>3.2971638718254326</v>
      </c>
      <c r="E954">
        <v>2.669541500001742</v>
      </c>
      <c r="F954">
        <v>1.3193270845295046</v>
      </c>
      <c r="G954">
        <v>3.145295036549669</v>
      </c>
      <c r="H954">
        <v>2.653827105439177</v>
      </c>
      <c r="I954">
        <v>1.6786793061669414</v>
      </c>
      <c r="J954">
        <v>2.025183796379224</v>
      </c>
      <c r="K954">
        <v>2.3270049989218933</v>
      </c>
      <c r="L954">
        <f t="shared" si="84"/>
        <v>2.387586047912805</v>
      </c>
      <c r="M954" s="11">
        <f t="shared" si="85"/>
        <v>0.4433166591089083</v>
      </c>
      <c r="N954">
        <f t="shared" si="86"/>
        <v>-0.5027304769727446</v>
      </c>
      <c r="O954" t="str">
        <f t="shared" si="87"/>
        <v>accetto</v>
      </c>
      <c r="P954">
        <f t="shared" si="88"/>
        <v>-0.5339040196008233</v>
      </c>
      <c r="Q954" t="str">
        <f t="shared" si="89"/>
        <v>accetto</v>
      </c>
    </row>
    <row r="955" spans="1:17" ht="12.75">
      <c r="A955" t="s">
        <v>993</v>
      </c>
      <c r="B955">
        <v>2.6434858955121854</v>
      </c>
      <c r="C955">
        <v>3.4477963279914547</v>
      </c>
      <c r="D955">
        <v>2.588482298992858</v>
      </c>
      <c r="E955">
        <v>2.7038795583064257</v>
      </c>
      <c r="F955">
        <v>2.259460756035878</v>
      </c>
      <c r="G955">
        <v>1.5572263616559212</v>
      </c>
      <c r="H955">
        <v>0.8695101771081681</v>
      </c>
      <c r="I955">
        <v>2.200743198861801</v>
      </c>
      <c r="J955">
        <v>2.547339332259071</v>
      </c>
      <c r="K955">
        <v>2.8728631603223675</v>
      </c>
      <c r="L955">
        <f t="shared" si="84"/>
        <v>2.369078706704613</v>
      </c>
      <c r="M955" s="11">
        <f t="shared" si="85"/>
        <v>0.5147665697825461</v>
      </c>
      <c r="N955">
        <f t="shared" si="86"/>
        <v>-0.5854978230213452</v>
      </c>
      <c r="O955" t="str">
        <f t="shared" si="87"/>
        <v>accetto</v>
      </c>
      <c r="P955">
        <f t="shared" si="88"/>
        <v>-0.5770389372190292</v>
      </c>
      <c r="Q955" t="str">
        <f t="shared" si="89"/>
        <v>accetto</v>
      </c>
    </row>
    <row r="956" spans="1:17" ht="12.75">
      <c r="A956" t="s">
        <v>994</v>
      </c>
      <c r="B956">
        <v>2.8643733035096375</v>
      </c>
      <c r="C956">
        <v>2.2861755483472734</v>
      </c>
      <c r="D956">
        <v>1.6982234211968716</v>
      </c>
      <c r="E956">
        <v>2.5672033945488693</v>
      </c>
      <c r="F956">
        <v>2.8694490497377956</v>
      </c>
      <c r="G956">
        <v>2.528541224910441</v>
      </c>
      <c r="H956">
        <v>2.0267417305240087</v>
      </c>
      <c r="I956">
        <v>2.9104505322561636</v>
      </c>
      <c r="J956">
        <v>1.586040908346149</v>
      </c>
      <c r="K956">
        <v>2.879468704629744</v>
      </c>
      <c r="L956">
        <f t="shared" si="84"/>
        <v>2.4216667818006954</v>
      </c>
      <c r="M956" s="11">
        <f t="shared" si="85"/>
        <v>0.2526175331327873</v>
      </c>
      <c r="N956">
        <f t="shared" si="86"/>
        <v>-0.35031680157993755</v>
      </c>
      <c r="O956" t="str">
        <f t="shared" si="87"/>
        <v>accetto</v>
      </c>
      <c r="P956">
        <f t="shared" si="88"/>
        <v>-0.49284939107018894</v>
      </c>
      <c r="Q956" t="str">
        <f t="shared" si="89"/>
        <v>accetto</v>
      </c>
    </row>
    <row r="957" spans="1:17" ht="12.75">
      <c r="A957" t="s">
        <v>995</v>
      </c>
      <c r="B957">
        <v>3.387062620747656</v>
      </c>
      <c r="C957">
        <v>1.5114658646189127</v>
      </c>
      <c r="D957">
        <v>2.2977547451591818</v>
      </c>
      <c r="E957">
        <v>3.7021463607106853</v>
      </c>
      <c r="F957">
        <v>1.3459518414310878</v>
      </c>
      <c r="G957">
        <v>1.5074271333787692</v>
      </c>
      <c r="H957">
        <v>2.311523731759735</v>
      </c>
      <c r="I957">
        <v>2.8581488019187873</v>
      </c>
      <c r="J957">
        <v>1.9728249900231276</v>
      </c>
      <c r="K957">
        <v>2.2354759659720003</v>
      </c>
      <c r="L957">
        <f t="shared" si="84"/>
        <v>2.3129782055719943</v>
      </c>
      <c r="M957" s="11">
        <f t="shared" si="85"/>
        <v>0.6365639668092642</v>
      </c>
      <c r="N957">
        <f t="shared" si="86"/>
        <v>-0.8363868912300243</v>
      </c>
      <c r="O957" t="str">
        <f t="shared" si="87"/>
        <v>accetto</v>
      </c>
      <c r="P957">
        <f t="shared" si="88"/>
        <v>-0.7412610729795291</v>
      </c>
      <c r="Q957" t="str">
        <f t="shared" si="89"/>
        <v>accetto</v>
      </c>
    </row>
    <row r="958" spans="1:17" ht="12.75">
      <c r="A958" t="s">
        <v>996</v>
      </c>
      <c r="B958">
        <v>1.9678842969096877</v>
      </c>
      <c r="C958">
        <v>1.3298773052292745</v>
      </c>
      <c r="D958">
        <v>1.8999831279347745</v>
      </c>
      <c r="E958">
        <v>2.6719362811252267</v>
      </c>
      <c r="F958">
        <v>2.0546639619919915</v>
      </c>
      <c r="G958">
        <v>3.932444076808679</v>
      </c>
      <c r="H958">
        <v>2.044925667755706</v>
      </c>
      <c r="I958">
        <v>3.405296399009785</v>
      </c>
      <c r="J958">
        <v>3.0053542852988357</v>
      </c>
      <c r="K958">
        <v>2.7260877568016895</v>
      </c>
      <c r="L958">
        <f t="shared" si="84"/>
        <v>2.503845315886565</v>
      </c>
      <c r="M958" s="11">
        <f t="shared" si="85"/>
        <v>0.6250157527318186</v>
      </c>
      <c r="N958">
        <f t="shared" si="86"/>
        <v>0.017196775434638437</v>
      </c>
      <c r="O958" t="str">
        <f t="shared" si="87"/>
        <v>accetto</v>
      </c>
      <c r="P958">
        <f t="shared" si="88"/>
        <v>0.01538106971238836</v>
      </c>
      <c r="Q958" t="str">
        <f t="shared" si="89"/>
        <v>accetto</v>
      </c>
    </row>
    <row r="959" spans="1:17" ht="12.75">
      <c r="A959" t="s">
        <v>997</v>
      </c>
      <c r="B959">
        <v>3.065228636711481</v>
      </c>
      <c r="C959">
        <v>1.9828430371399008</v>
      </c>
      <c r="D959">
        <v>1.3251729550665914</v>
      </c>
      <c r="E959">
        <v>3.1435731093370123</v>
      </c>
      <c r="F959">
        <v>2.2388378238633777</v>
      </c>
      <c r="G959">
        <v>1.8772644608213795</v>
      </c>
      <c r="H959">
        <v>3.34559006010295</v>
      </c>
      <c r="I959">
        <v>1.6789992534268094</v>
      </c>
      <c r="J959">
        <v>1.9386340431469762</v>
      </c>
      <c r="K959">
        <v>2.8502988396257933</v>
      </c>
      <c r="L959">
        <f t="shared" si="84"/>
        <v>2.344644221924227</v>
      </c>
      <c r="M959" s="11">
        <f t="shared" si="85"/>
        <v>0.4914329461025141</v>
      </c>
      <c r="N959">
        <f t="shared" si="86"/>
        <v>-0.694772160949599</v>
      </c>
      <c r="O959" t="str">
        <f t="shared" si="87"/>
        <v>accetto</v>
      </c>
      <c r="P959">
        <f t="shared" si="88"/>
        <v>-0.7008019088574612</v>
      </c>
      <c r="Q959" t="str">
        <f t="shared" si="89"/>
        <v>accetto</v>
      </c>
    </row>
    <row r="960" spans="1:17" ht="12.75">
      <c r="A960" t="s">
        <v>998</v>
      </c>
      <c r="B960">
        <v>0.7631397715158528</v>
      </c>
      <c r="C960">
        <v>2.2139430330503274</v>
      </c>
      <c r="D960">
        <v>2.3176260424372686</v>
      </c>
      <c r="E960">
        <v>3.0165218916658887</v>
      </c>
      <c r="F960">
        <v>2.2874778462391987</v>
      </c>
      <c r="G960">
        <v>3.3659541404722404</v>
      </c>
      <c r="H960">
        <v>2.0492417402135743</v>
      </c>
      <c r="I960">
        <v>1.640988232734344</v>
      </c>
      <c r="J960">
        <v>1.9006800984732308</v>
      </c>
      <c r="K960">
        <v>3.4620669404466753</v>
      </c>
      <c r="L960">
        <f t="shared" si="84"/>
        <v>2.30176397372486</v>
      </c>
      <c r="M960" s="11">
        <f t="shared" si="85"/>
        <v>0.669608394670806</v>
      </c>
      <c r="N960">
        <f t="shared" si="86"/>
        <v>-0.8865384606812946</v>
      </c>
      <c r="O960" t="str">
        <f t="shared" si="87"/>
        <v>accetto</v>
      </c>
      <c r="P960">
        <f t="shared" si="88"/>
        <v>-0.7660764972968873</v>
      </c>
      <c r="Q960" t="str">
        <f t="shared" si="89"/>
        <v>accetto</v>
      </c>
    </row>
    <row r="961" spans="1:17" ht="12.75">
      <c r="A961" t="s">
        <v>999</v>
      </c>
      <c r="B961">
        <v>2.8635710236972045</v>
      </c>
      <c r="C961">
        <v>2.53904803568048</v>
      </c>
      <c r="D961">
        <v>1.7474052638067405</v>
      </c>
      <c r="E961">
        <v>2.698021629455525</v>
      </c>
      <c r="F961">
        <v>3.192947884967907</v>
      </c>
      <c r="G961">
        <v>3.481538705593721</v>
      </c>
      <c r="H961">
        <v>3.974947221340699</v>
      </c>
      <c r="I961">
        <v>2.7008368437873287</v>
      </c>
      <c r="J961">
        <v>2.540022347436661</v>
      </c>
      <c r="K961">
        <v>1.4970344746461706</v>
      </c>
      <c r="L961">
        <f t="shared" si="84"/>
        <v>2.7235373430412437</v>
      </c>
      <c r="M961" s="11">
        <f t="shared" si="85"/>
        <v>0.5451746647185777</v>
      </c>
      <c r="N961">
        <f t="shared" si="86"/>
        <v>0.9996893890998212</v>
      </c>
      <c r="O961" t="str">
        <f t="shared" si="87"/>
        <v>accetto</v>
      </c>
      <c r="P961">
        <f t="shared" si="88"/>
        <v>0.9573753736571463</v>
      </c>
      <c r="Q961" t="str">
        <f t="shared" si="89"/>
        <v>accetto</v>
      </c>
    </row>
    <row r="962" spans="1:17" ht="12.75">
      <c r="A962" t="s">
        <v>1000</v>
      </c>
      <c r="B962">
        <v>3.8270833540263993</v>
      </c>
      <c r="C962">
        <v>3.251737792024869</v>
      </c>
      <c r="D962">
        <v>2.1399435728358185</v>
      </c>
      <c r="E962">
        <v>2.9883215150925935</v>
      </c>
      <c r="F962">
        <v>1.754891065022548</v>
      </c>
      <c r="G962">
        <v>3.249647684297088</v>
      </c>
      <c r="H962">
        <v>2.0697336387092946</v>
      </c>
      <c r="I962">
        <v>2.1646671355927083</v>
      </c>
      <c r="J962">
        <v>0.9617836099641863</v>
      </c>
      <c r="K962">
        <v>3.0017994943864323</v>
      </c>
      <c r="L962">
        <f t="shared" si="84"/>
        <v>2.540960886195194</v>
      </c>
      <c r="M962" s="11">
        <f t="shared" si="85"/>
        <v>0.7455810188516033</v>
      </c>
      <c r="N962">
        <f t="shared" si="86"/>
        <v>0.18318265190217203</v>
      </c>
      <c r="O962" t="str">
        <f t="shared" si="87"/>
        <v>accetto</v>
      </c>
      <c r="P962">
        <f t="shared" si="88"/>
        <v>0.15001059116358617</v>
      </c>
      <c r="Q962" t="str">
        <f t="shared" si="89"/>
        <v>accetto</v>
      </c>
    </row>
    <row r="963" spans="1:17" ht="12.75">
      <c r="A963" t="s">
        <v>1001</v>
      </c>
      <c r="B963">
        <v>2.453419537623631</v>
      </c>
      <c r="C963">
        <v>2.657928539911154</v>
      </c>
      <c r="D963">
        <v>2.8025141536431875</v>
      </c>
      <c r="E963">
        <v>1.7137689993660388</v>
      </c>
      <c r="F963">
        <v>2.013392373244187</v>
      </c>
      <c r="G963">
        <v>1.1065669800427713</v>
      </c>
      <c r="H963">
        <v>3.245108934977452</v>
      </c>
      <c r="I963">
        <v>3.1537905205755123</v>
      </c>
      <c r="J963">
        <v>1.8575716265877418</v>
      </c>
      <c r="K963">
        <v>3.410354459711016</v>
      </c>
      <c r="L963">
        <f t="shared" si="84"/>
        <v>2.441441612568269</v>
      </c>
      <c r="M963" s="11">
        <f t="shared" si="85"/>
        <v>0.5672250784336101</v>
      </c>
      <c r="N963">
        <f t="shared" si="86"/>
        <v>-0.26188106990023885</v>
      </c>
      <c r="O963" t="str">
        <f t="shared" si="87"/>
        <v>accetto</v>
      </c>
      <c r="P963">
        <f t="shared" si="88"/>
        <v>-0.24587331506944668</v>
      </c>
      <c r="Q963" t="str">
        <f t="shared" si="89"/>
        <v>accetto</v>
      </c>
    </row>
    <row r="964" spans="1:17" ht="12.75">
      <c r="A964" t="s">
        <v>1002</v>
      </c>
      <c r="B964">
        <v>1.4925761140852956</v>
      </c>
      <c r="C964">
        <v>3.2943116786645987</v>
      </c>
      <c r="D964">
        <v>1.4341350942413555</v>
      </c>
      <c r="E964">
        <v>2.777857313556069</v>
      </c>
      <c r="F964">
        <v>1.8372831116516863</v>
      </c>
      <c r="G964">
        <v>3.1655755126098484</v>
      </c>
      <c r="H964">
        <v>2.547827292024749</v>
      </c>
      <c r="I964">
        <v>1.1659324706124607</v>
      </c>
      <c r="J964">
        <v>2.47243308684574</v>
      </c>
      <c r="K964">
        <v>2.344122981212422</v>
      </c>
      <c r="L964">
        <f t="shared" si="84"/>
        <v>2.2532054655504226</v>
      </c>
      <c r="M964" s="11">
        <f t="shared" si="85"/>
        <v>0.5488107588956205</v>
      </c>
      <c r="N964">
        <f t="shared" si="86"/>
        <v>-1.1036987110093377</v>
      </c>
      <c r="O964" t="str">
        <f t="shared" si="87"/>
        <v>accetto</v>
      </c>
      <c r="P964">
        <f t="shared" si="88"/>
        <v>-1.05347498868256</v>
      </c>
      <c r="Q964" t="str">
        <f t="shared" si="89"/>
        <v>accetto</v>
      </c>
    </row>
    <row r="965" spans="1:17" ht="12.75">
      <c r="A965" t="s">
        <v>1003</v>
      </c>
      <c r="B965">
        <v>2.8826585305773733</v>
      </c>
      <c r="C965">
        <v>1.9612554398622706</v>
      </c>
      <c r="D965">
        <v>1.556964294302361</v>
      </c>
      <c r="E965">
        <v>3.4081292988685163</v>
      </c>
      <c r="F965">
        <v>2.8949909700588705</v>
      </c>
      <c r="G965">
        <v>2.716486927342885</v>
      </c>
      <c r="H965">
        <v>1.872226497309839</v>
      </c>
      <c r="I965">
        <v>1.7648078223032826</v>
      </c>
      <c r="J965">
        <v>1.7746731307784103</v>
      </c>
      <c r="K965">
        <v>2.209005555487238</v>
      </c>
      <c r="L965">
        <f t="shared" si="84"/>
        <v>2.3041198466891046</v>
      </c>
      <c r="M965" s="11">
        <f t="shared" si="85"/>
        <v>0.3905851635657235</v>
      </c>
      <c r="N965">
        <f t="shared" si="86"/>
        <v>-0.8760026764924851</v>
      </c>
      <c r="O965" t="str">
        <f t="shared" si="87"/>
        <v>accetto</v>
      </c>
      <c r="P965">
        <f t="shared" si="88"/>
        <v>-0.9911344324801541</v>
      </c>
      <c r="Q965" t="str">
        <f t="shared" si="89"/>
        <v>accetto</v>
      </c>
    </row>
    <row r="966" spans="1:17" ht="12.75">
      <c r="A966" t="s">
        <v>1004</v>
      </c>
      <c r="B966">
        <v>1.5504737059200124</v>
      </c>
      <c r="C966">
        <v>2.8423709002368014</v>
      </c>
      <c r="D966">
        <v>2.5294616761982525</v>
      </c>
      <c r="E966">
        <v>1.9318628979965524</v>
      </c>
      <c r="F966">
        <v>3.5728265722673314</v>
      </c>
      <c r="G966">
        <v>2.955074332244294</v>
      </c>
      <c r="H966">
        <v>2.85372822407453</v>
      </c>
      <c r="I966">
        <v>2.207355978157466</v>
      </c>
      <c r="J966">
        <v>2.6630348338676413</v>
      </c>
      <c r="K966">
        <v>2.756708638901273</v>
      </c>
      <c r="L966">
        <f aca="true" t="shared" si="90" ref="L966:L1004">AVERAGE(B966:K966)</f>
        <v>2.5862897759864154</v>
      </c>
      <c r="M966" s="11">
        <f aca="true" t="shared" si="91" ref="M966:M1004">VAR(B966:K966)</f>
        <v>0.3254777648351137</v>
      </c>
      <c r="N966">
        <f aca="true" t="shared" si="92" ref="N966:N1004">(L966-$C$1)/($C$2/10)^0.5</f>
        <v>0.38589960973770765</v>
      </c>
      <c r="O966" t="str">
        <f aca="true" t="shared" si="93" ref="O966:O1004">IF(N966&lt;$G$1,"accetto","rifiuto")</f>
        <v>accetto</v>
      </c>
      <c r="P966">
        <f aca="true" t="shared" si="94" ref="P966:P1004">(L966-$C$1)/(M966/10)^0.5</f>
        <v>0.47829812578763103</v>
      </c>
      <c r="Q966" t="str">
        <f aca="true" t="shared" si="95" ref="Q966:Q1004">IF(P966&lt;$G$2,"accetto","rifiuto")</f>
        <v>accetto</v>
      </c>
    </row>
    <row r="967" spans="1:17" ht="12.75">
      <c r="A967" t="s">
        <v>1005</v>
      </c>
      <c r="B967">
        <v>2.3157240444049876</v>
      </c>
      <c r="C967">
        <v>3.58812294528434</v>
      </c>
      <c r="D967">
        <v>3.112832447986875</v>
      </c>
      <c r="E967">
        <v>2.4741108002410783</v>
      </c>
      <c r="F967">
        <v>3.139328582874441</v>
      </c>
      <c r="G967">
        <v>2.5968845320585388</v>
      </c>
      <c r="H967">
        <v>1.7500677394968989</v>
      </c>
      <c r="I967">
        <v>2.4450679494759697</v>
      </c>
      <c r="J967">
        <v>1.9233055146264633</v>
      </c>
      <c r="K967">
        <v>2.2640413075100696</v>
      </c>
      <c r="L967">
        <f t="shared" si="90"/>
        <v>2.5609485863959662</v>
      </c>
      <c r="M967" s="11">
        <f t="shared" si="91"/>
        <v>0.3254280376633479</v>
      </c>
      <c r="N967">
        <f t="shared" si="92"/>
        <v>0.2725703646277988</v>
      </c>
      <c r="O967" t="str">
        <f t="shared" si="93"/>
        <v>accetto</v>
      </c>
      <c r="P967">
        <f t="shared" si="94"/>
        <v>0.33785951447028034</v>
      </c>
      <c r="Q967" t="str">
        <f t="shared" si="95"/>
        <v>accetto</v>
      </c>
    </row>
    <row r="968" spans="1:17" ht="12.75">
      <c r="A968" t="s">
        <v>1006</v>
      </c>
      <c r="B968">
        <v>2.8974597088404153</v>
      </c>
      <c r="C968">
        <v>3.127051611636489</v>
      </c>
      <c r="D968">
        <v>3.015320883610002</v>
      </c>
      <c r="E968">
        <v>2.8974597088404153</v>
      </c>
      <c r="F968">
        <v>2.006101112824581</v>
      </c>
      <c r="G968">
        <v>2.7955339977199856</v>
      </c>
      <c r="H968">
        <v>2.5829788845680923</v>
      </c>
      <c r="I968">
        <v>2.4287208953819572</v>
      </c>
      <c r="J968">
        <v>2.5462010274350177</v>
      </c>
      <c r="K968">
        <v>3.362301275274149</v>
      </c>
      <c r="L968">
        <f t="shared" si="90"/>
        <v>2.7659129106131104</v>
      </c>
      <c r="M968" s="11">
        <f t="shared" si="91"/>
        <v>0.15072685573471428</v>
      </c>
      <c r="N968">
        <f t="shared" si="92"/>
        <v>1.1891986884514802</v>
      </c>
      <c r="O968" t="str">
        <f t="shared" si="93"/>
        <v>accetto</v>
      </c>
      <c r="P968">
        <f t="shared" si="94"/>
        <v>2.165928440251094</v>
      </c>
      <c r="Q968" t="str">
        <f t="shared" si="95"/>
        <v>rifiuto</v>
      </c>
    </row>
    <row r="969" spans="1:17" ht="12.75">
      <c r="A969" t="s">
        <v>1007</v>
      </c>
      <c r="B969">
        <v>2.8366649061399585</v>
      </c>
      <c r="C969">
        <v>2.421431242737526</v>
      </c>
      <c r="D969">
        <v>3.006892926141518</v>
      </c>
      <c r="E969">
        <v>1.8625412596543356</v>
      </c>
      <c r="F969">
        <v>2.940006263302166</v>
      </c>
      <c r="G969">
        <v>2.7435787429328684</v>
      </c>
      <c r="H969">
        <v>3.1864203177565287</v>
      </c>
      <c r="I969">
        <v>2.2472159403014302</v>
      </c>
      <c r="J969">
        <v>2.314044723234474</v>
      </c>
      <c r="K969">
        <v>3.975423122792563</v>
      </c>
      <c r="L969">
        <f t="shared" si="90"/>
        <v>2.753421944499337</v>
      </c>
      <c r="M969" s="11">
        <f t="shared" si="91"/>
        <v>0.34889389764106543</v>
      </c>
      <c r="N969">
        <f t="shared" si="92"/>
        <v>1.1333373897813923</v>
      </c>
      <c r="O969" t="str">
        <f t="shared" si="93"/>
        <v>accetto</v>
      </c>
      <c r="P969">
        <f t="shared" si="94"/>
        <v>1.356742820826103</v>
      </c>
      <c r="Q969" t="str">
        <f t="shared" si="95"/>
        <v>accetto</v>
      </c>
    </row>
    <row r="970" spans="1:17" ht="12.75">
      <c r="A970" t="s">
        <v>1008</v>
      </c>
      <c r="B970">
        <v>1.236308005582032</v>
      </c>
      <c r="C970">
        <v>2.059599831779906</v>
      </c>
      <c r="D970">
        <v>2.3218729805626026</v>
      </c>
      <c r="E970">
        <v>4.379090451584489</v>
      </c>
      <c r="F970">
        <v>2.1685362465518665</v>
      </c>
      <c r="G970">
        <v>1.9435136408037579</v>
      </c>
      <c r="H970">
        <v>3.194261437286059</v>
      </c>
      <c r="I970">
        <v>3.136809199174877</v>
      </c>
      <c r="J970">
        <v>2.565138207336304</v>
      </c>
      <c r="K970">
        <v>2.20688409614354</v>
      </c>
      <c r="L970">
        <f t="shared" si="90"/>
        <v>2.5212014096805433</v>
      </c>
      <c r="M970" s="11">
        <f t="shared" si="91"/>
        <v>0.74959055932398</v>
      </c>
      <c r="N970">
        <f t="shared" si="92"/>
        <v>0.09481558652903381</v>
      </c>
      <c r="O970" t="str">
        <f t="shared" si="93"/>
        <v>accetto</v>
      </c>
      <c r="P970">
        <f t="shared" si="94"/>
        <v>0.0774377425463486</v>
      </c>
      <c r="Q970" t="str">
        <f t="shared" si="95"/>
        <v>accetto</v>
      </c>
    </row>
    <row r="971" spans="1:17" ht="12.75">
      <c r="A971" t="s">
        <v>1009</v>
      </c>
      <c r="B971">
        <v>2.91577548363648</v>
      </c>
      <c r="C971">
        <v>2.7811910353818803</v>
      </c>
      <c r="D971">
        <v>3.006402554713077</v>
      </c>
      <c r="E971">
        <v>3.0290335980794225</v>
      </c>
      <c r="F971">
        <v>1.4534444740957042</v>
      </c>
      <c r="G971">
        <v>2.885416668890457</v>
      </c>
      <c r="H971">
        <v>1.8927401007704248</v>
      </c>
      <c r="I971">
        <v>1.4849054187243382</v>
      </c>
      <c r="J971">
        <v>2.035570024011122</v>
      </c>
      <c r="K971">
        <v>1.871824553516035</v>
      </c>
      <c r="L971">
        <f t="shared" si="90"/>
        <v>2.335630391181894</v>
      </c>
      <c r="M971" s="11">
        <f t="shared" si="91"/>
        <v>0.4190433032475806</v>
      </c>
      <c r="N971">
        <f t="shared" si="92"/>
        <v>-0.7350832375046674</v>
      </c>
      <c r="O971" t="str">
        <f t="shared" si="93"/>
        <v>accetto</v>
      </c>
      <c r="P971">
        <f t="shared" si="94"/>
        <v>-0.8029565946548002</v>
      </c>
      <c r="Q971" t="str">
        <f t="shared" si="95"/>
        <v>accetto</v>
      </c>
    </row>
    <row r="972" spans="1:17" ht="12.75">
      <c r="A972" t="s">
        <v>1010</v>
      </c>
      <c r="B972">
        <v>2.8154278038505254</v>
      </c>
      <c r="C972">
        <v>3.0793392755367677</v>
      </c>
      <c r="D972">
        <v>3.6843965227762965</v>
      </c>
      <c r="E972">
        <v>2.760409737354621</v>
      </c>
      <c r="F972">
        <v>2.220564655109456</v>
      </c>
      <c r="G972">
        <v>2.6284982153288183</v>
      </c>
      <c r="H972">
        <v>2.357894379475738</v>
      </c>
      <c r="I972">
        <v>1.950856350028971</v>
      </c>
      <c r="J972">
        <v>2.5639428264935304</v>
      </c>
      <c r="K972">
        <v>2.915839794643489</v>
      </c>
      <c r="L972">
        <f t="shared" si="90"/>
        <v>2.6977169560598213</v>
      </c>
      <c r="M972" s="11">
        <f t="shared" si="91"/>
        <v>0.23424190909261236</v>
      </c>
      <c r="N972">
        <f t="shared" si="92"/>
        <v>0.8842171081081989</v>
      </c>
      <c r="O972" t="str">
        <f t="shared" si="93"/>
        <v>accetto</v>
      </c>
      <c r="P972">
        <f t="shared" si="94"/>
        <v>1.2918485920428526</v>
      </c>
      <c r="Q972" t="str">
        <f t="shared" si="95"/>
        <v>accetto</v>
      </c>
    </row>
    <row r="973" spans="1:17" ht="12.75">
      <c r="A973" t="s">
        <v>1011</v>
      </c>
      <c r="B973">
        <v>2.369026614788936</v>
      </c>
      <c r="C973">
        <v>0.1806878432398662</v>
      </c>
      <c r="D973">
        <v>2.1113155280659157</v>
      </c>
      <c r="E973">
        <v>2.7684148499520234</v>
      </c>
      <c r="F973">
        <v>2.6618691968656094</v>
      </c>
      <c r="G973">
        <v>1.6997652775899041</v>
      </c>
      <c r="H973">
        <v>2.877595646550617</v>
      </c>
      <c r="I973">
        <v>1.3064841764298762</v>
      </c>
      <c r="J973">
        <v>2.354801823926209</v>
      </c>
      <c r="K973">
        <v>3.1156717789463073</v>
      </c>
      <c r="L973">
        <f t="shared" si="90"/>
        <v>2.1445632736355265</v>
      </c>
      <c r="M973" s="11">
        <f t="shared" si="91"/>
        <v>0.776655820557388</v>
      </c>
      <c r="N973">
        <f t="shared" si="92"/>
        <v>-1.589561363701909</v>
      </c>
      <c r="O973" t="str">
        <f t="shared" si="93"/>
        <v>accetto</v>
      </c>
      <c r="P973">
        <f t="shared" si="94"/>
        <v>-1.2754046605441816</v>
      </c>
      <c r="Q973" t="str">
        <f t="shared" si="95"/>
        <v>accetto</v>
      </c>
    </row>
    <row r="974" spans="1:17" ht="12.75">
      <c r="A974" t="s">
        <v>1012</v>
      </c>
      <c r="B974">
        <v>2.4821207361640063</v>
      </c>
      <c r="C974">
        <v>2.067908813885424</v>
      </c>
      <c r="D974">
        <v>3.1478417524272118</v>
      </c>
      <c r="E974">
        <v>3.347583701320218</v>
      </c>
      <c r="F974">
        <v>3.3555132484843853</v>
      </c>
      <c r="G974">
        <v>3.0640380791942334</v>
      </c>
      <c r="H974">
        <v>2.2897962580418607</v>
      </c>
      <c r="I974">
        <v>1.7558332212752248</v>
      </c>
      <c r="J974">
        <v>2.2794277159368903</v>
      </c>
      <c r="K974">
        <v>1.6222480052920218</v>
      </c>
      <c r="L974">
        <f t="shared" si="90"/>
        <v>2.5412311532021477</v>
      </c>
      <c r="M974" s="11">
        <f t="shared" si="91"/>
        <v>0.4194702028551076</v>
      </c>
      <c r="N974">
        <f t="shared" si="92"/>
        <v>0.18439132270142056</v>
      </c>
      <c r="O974" t="str">
        <f t="shared" si="93"/>
        <v>accetto</v>
      </c>
      <c r="P974">
        <f t="shared" si="94"/>
        <v>0.20131443836291685</v>
      </c>
      <c r="Q974" t="str">
        <f t="shared" si="95"/>
        <v>accetto</v>
      </c>
    </row>
    <row r="975" spans="1:17" ht="12.75">
      <c r="A975" t="s">
        <v>1013</v>
      </c>
      <c r="B975">
        <v>1.8802091010547883</v>
      </c>
      <c r="C975">
        <v>4.434397917611932</v>
      </c>
      <c r="D975">
        <v>2.113013338650944</v>
      </c>
      <c r="E975">
        <v>1.6530819176023215</v>
      </c>
      <c r="F975">
        <v>2.4269804787547855</v>
      </c>
      <c r="G975">
        <v>2.8014473948144314</v>
      </c>
      <c r="H975">
        <v>3.1104722340296576</v>
      </c>
      <c r="I975">
        <v>1.904853078940505</v>
      </c>
      <c r="J975">
        <v>3.050093845099582</v>
      </c>
      <c r="K975">
        <v>2.6838281902087147</v>
      </c>
      <c r="L975">
        <f t="shared" si="90"/>
        <v>2.605837749676766</v>
      </c>
      <c r="M975" s="11">
        <f t="shared" si="91"/>
        <v>0.6711692571430474</v>
      </c>
      <c r="N975">
        <f t="shared" si="92"/>
        <v>0.47332080572571117</v>
      </c>
      <c r="O975" t="str">
        <f t="shared" si="93"/>
        <v>accetto</v>
      </c>
      <c r="P975">
        <f t="shared" si="94"/>
        <v>0.4085305790330498</v>
      </c>
      <c r="Q975" t="str">
        <f t="shared" si="95"/>
        <v>accetto</v>
      </c>
    </row>
    <row r="976" spans="1:17" ht="12.75">
      <c r="A976" t="s">
        <v>1014</v>
      </c>
      <c r="B976">
        <v>2.26786942020226</v>
      </c>
      <c r="C976">
        <v>1.5219935764662296</v>
      </c>
      <c r="D976">
        <v>2.0344952263064897</v>
      </c>
      <c r="E976">
        <v>1.972538806041939</v>
      </c>
      <c r="F976">
        <v>1.6332451874905018</v>
      </c>
      <c r="G976">
        <v>3.0151802032821706</v>
      </c>
      <c r="H976">
        <v>2.0710343288260447</v>
      </c>
      <c r="I976">
        <v>2.814710736122379</v>
      </c>
      <c r="J976">
        <v>1.910997995660182</v>
      </c>
      <c r="K976">
        <v>2.4866112522283856</v>
      </c>
      <c r="L976">
        <f t="shared" si="90"/>
        <v>2.172867673262658</v>
      </c>
      <c r="M976" s="11">
        <f t="shared" si="91"/>
        <v>0.2313296827855172</v>
      </c>
      <c r="N976">
        <f t="shared" si="92"/>
        <v>-1.4629802404447367</v>
      </c>
      <c r="O976" t="str">
        <f t="shared" si="93"/>
        <v>accetto</v>
      </c>
      <c r="P976">
        <f t="shared" si="94"/>
        <v>-2.150838399415952</v>
      </c>
      <c r="Q976" t="str">
        <f t="shared" si="95"/>
        <v>accetto</v>
      </c>
    </row>
    <row r="977" spans="1:17" ht="12.75">
      <c r="A977" t="s">
        <v>1015</v>
      </c>
      <c r="B977">
        <v>2.048909734639892</v>
      </c>
      <c r="C977">
        <v>2.8344855668899527</v>
      </c>
      <c r="D977">
        <v>3.0933751528164066</v>
      </c>
      <c r="E977">
        <v>1.695335856982183</v>
      </c>
      <c r="F977">
        <v>1.79488286473088</v>
      </c>
      <c r="G977">
        <v>2.2084749896794165</v>
      </c>
      <c r="H977">
        <v>2.4872069329308033</v>
      </c>
      <c r="I977">
        <v>3.3343083016984565</v>
      </c>
      <c r="J977">
        <v>3.345258858416855</v>
      </c>
      <c r="K977">
        <v>2.9822971815110577</v>
      </c>
      <c r="L977">
        <f t="shared" si="90"/>
        <v>2.5824535440295904</v>
      </c>
      <c r="M977" s="11">
        <f t="shared" si="91"/>
        <v>0.3858266364149614</v>
      </c>
      <c r="N977">
        <f t="shared" si="92"/>
        <v>0.36874345887187204</v>
      </c>
      <c r="O977" t="str">
        <f t="shared" si="93"/>
        <v>accetto</v>
      </c>
      <c r="P977">
        <f t="shared" si="94"/>
        <v>0.4197717654575311</v>
      </c>
      <c r="Q977" t="str">
        <f t="shared" si="95"/>
        <v>accetto</v>
      </c>
    </row>
    <row r="978" spans="1:17" ht="12.75">
      <c r="A978" t="s">
        <v>1016</v>
      </c>
      <c r="B978">
        <v>3.308707697583486</v>
      </c>
      <c r="C978">
        <v>2.986607626755813</v>
      </c>
      <c r="D978">
        <v>2.6956606116107196</v>
      </c>
      <c r="E978">
        <v>2.2554445336481876</v>
      </c>
      <c r="F978">
        <v>1.9251898271318169</v>
      </c>
      <c r="G978">
        <v>2.7471407688335603</v>
      </c>
      <c r="H978">
        <v>1.6064853774742005</v>
      </c>
      <c r="I978">
        <v>1.4129381863313029</v>
      </c>
      <c r="J978">
        <v>3.012011278411819</v>
      </c>
      <c r="K978">
        <v>2.4067176882215335</v>
      </c>
      <c r="L978">
        <f t="shared" si="90"/>
        <v>2.435690359600244</v>
      </c>
      <c r="M978" s="11">
        <f t="shared" si="91"/>
        <v>0.3988824973212025</v>
      </c>
      <c r="N978">
        <f t="shared" si="92"/>
        <v>-0.28760145508484264</v>
      </c>
      <c r="O978" t="str">
        <f t="shared" si="93"/>
        <v>accetto</v>
      </c>
      <c r="P978">
        <f t="shared" si="94"/>
        <v>-0.3219983090572344</v>
      </c>
      <c r="Q978" t="str">
        <f t="shared" si="95"/>
        <v>accetto</v>
      </c>
    </row>
    <row r="979" spans="1:17" ht="12.75">
      <c r="A979" t="s">
        <v>1017</v>
      </c>
      <c r="B979">
        <v>3.5269085132631517</v>
      </c>
      <c r="C979">
        <v>2.8861072083282124</v>
      </c>
      <c r="D979">
        <v>3.165408303991626</v>
      </c>
      <c r="E979">
        <v>1.9897452159671047</v>
      </c>
      <c r="F979">
        <v>3.002635537477545</v>
      </c>
      <c r="G979">
        <v>2.079392348074407</v>
      </c>
      <c r="H979">
        <v>3.4310609961926275</v>
      </c>
      <c r="I979">
        <v>2.7471407688335603</v>
      </c>
      <c r="J979">
        <v>2.7845898721022877</v>
      </c>
      <c r="K979">
        <v>2.0036814111858803</v>
      </c>
      <c r="L979">
        <f t="shared" si="90"/>
        <v>2.7616670175416402</v>
      </c>
      <c r="M979" s="11">
        <f t="shared" si="91"/>
        <v>0.32298685571595814</v>
      </c>
      <c r="N979">
        <f t="shared" si="92"/>
        <v>1.170210477385475</v>
      </c>
      <c r="O979" t="str">
        <f t="shared" si="93"/>
        <v>accetto</v>
      </c>
      <c r="P979">
        <f t="shared" si="94"/>
        <v>1.4559838577959492</v>
      </c>
      <c r="Q979" t="str">
        <f t="shared" si="95"/>
        <v>accetto</v>
      </c>
    </row>
    <row r="980" spans="1:17" ht="12.75">
      <c r="A980" t="s">
        <v>1018</v>
      </c>
      <c r="B980">
        <v>1.9482935563996762</v>
      </c>
      <c r="C980">
        <v>2.6863475739082787</v>
      </c>
      <c r="D980">
        <v>2.450274729380908</v>
      </c>
      <c r="E980">
        <v>2.2663846398279475</v>
      </c>
      <c r="F980">
        <v>3.4761799909347246</v>
      </c>
      <c r="G980">
        <v>3.110393453046072</v>
      </c>
      <c r="H980">
        <v>2.132905537006309</v>
      </c>
      <c r="I980">
        <v>2.6475189995392157</v>
      </c>
      <c r="J980">
        <v>1.7536659403390331</v>
      </c>
      <c r="K980">
        <v>2.696166256903325</v>
      </c>
      <c r="L980">
        <f t="shared" si="90"/>
        <v>2.516813067728549</v>
      </c>
      <c r="M980" s="11">
        <f t="shared" si="91"/>
        <v>0.27453898177328917</v>
      </c>
      <c r="N980">
        <f t="shared" si="92"/>
        <v>0.07519032470268691</v>
      </c>
      <c r="O980" t="str">
        <f t="shared" si="93"/>
        <v>accetto</v>
      </c>
      <c r="P980">
        <f t="shared" si="94"/>
        <v>0.1014717039233834</v>
      </c>
      <c r="Q980" t="str">
        <f t="shared" si="95"/>
        <v>accetto</v>
      </c>
    </row>
    <row r="981" spans="1:17" ht="12.75">
      <c r="A981" t="s">
        <v>1019</v>
      </c>
      <c r="B981">
        <v>1.780326068294471</v>
      </c>
      <c r="C981">
        <v>1.154536560170527</v>
      </c>
      <c r="D981">
        <v>2.3642909130103362</v>
      </c>
      <c r="E981">
        <v>1.3037798985851623</v>
      </c>
      <c r="F981">
        <v>2.8223750003826353</v>
      </c>
      <c r="G981">
        <v>1.3215007965663972</v>
      </c>
      <c r="H981">
        <v>2.3193029519450192</v>
      </c>
      <c r="I981">
        <v>2.812681723851256</v>
      </c>
      <c r="J981">
        <v>1.8914876439089312</v>
      </c>
      <c r="K981">
        <v>1.7920306715700463</v>
      </c>
      <c r="L981">
        <f t="shared" si="90"/>
        <v>1.9562312228284782</v>
      </c>
      <c r="M981" s="11">
        <f t="shared" si="91"/>
        <v>0.36838136082593326</v>
      </c>
      <c r="N981">
        <f t="shared" si="92"/>
        <v>-2.4318078995949173</v>
      </c>
      <c r="O981" t="str">
        <f t="shared" si="93"/>
        <v>accetto</v>
      </c>
      <c r="P981">
        <f t="shared" si="94"/>
        <v>-2.8331230869210646</v>
      </c>
      <c r="Q981" t="str">
        <f t="shared" si="95"/>
        <v>accetto</v>
      </c>
    </row>
    <row r="982" spans="1:17" ht="12.75">
      <c r="A982" t="s">
        <v>1020</v>
      </c>
      <c r="B982">
        <v>2.5077623385459447</v>
      </c>
      <c r="C982">
        <v>2.9248762950157925</v>
      </c>
      <c r="D982">
        <v>3.301364988358273</v>
      </c>
      <c r="E982">
        <v>2.9459968336050224</v>
      </c>
      <c r="F982">
        <v>2.5794393675198535</v>
      </c>
      <c r="G982">
        <v>2.4985666684312946</v>
      </c>
      <c r="H982">
        <v>1.978876655782642</v>
      </c>
      <c r="I982">
        <v>2.5687790142205813</v>
      </c>
      <c r="J982">
        <v>2.9712308649800434</v>
      </c>
      <c r="K982">
        <v>2.1320381422992796</v>
      </c>
      <c r="L982">
        <f t="shared" si="90"/>
        <v>2.6408931168758727</v>
      </c>
      <c r="M982" s="11">
        <f t="shared" si="91"/>
        <v>0.16258196148415513</v>
      </c>
      <c r="N982">
        <f t="shared" si="92"/>
        <v>0.6300931737925483</v>
      </c>
      <c r="O982" t="str">
        <f t="shared" si="93"/>
        <v>accetto</v>
      </c>
      <c r="P982">
        <f t="shared" si="94"/>
        <v>1.1049779136236606</v>
      </c>
      <c r="Q982" t="str">
        <f t="shared" si="95"/>
        <v>accetto</v>
      </c>
    </row>
    <row r="983" spans="1:17" ht="12.75">
      <c r="A983" t="s">
        <v>1021</v>
      </c>
      <c r="B983">
        <v>3.266366938344163</v>
      </c>
      <c r="C983">
        <v>2.9444131750574343</v>
      </c>
      <c r="D983">
        <v>2.1408053403297345</v>
      </c>
      <c r="E983">
        <v>3.734102500093286</v>
      </c>
      <c r="F983">
        <v>2.608857633788375</v>
      </c>
      <c r="G983">
        <v>2.6574847939627944</v>
      </c>
      <c r="H983">
        <v>3.6530256135574746</v>
      </c>
      <c r="I983">
        <v>1.983973303088078</v>
      </c>
      <c r="J983">
        <v>2.905275103967142</v>
      </c>
      <c r="K983">
        <v>2.4205606324801465</v>
      </c>
      <c r="L983">
        <f t="shared" si="90"/>
        <v>2.831486503466863</v>
      </c>
      <c r="M983" s="11">
        <f t="shared" si="91"/>
        <v>0.3489977448925951</v>
      </c>
      <c r="N983">
        <f t="shared" si="92"/>
        <v>1.48245271075125</v>
      </c>
      <c r="O983" t="str">
        <f t="shared" si="93"/>
        <v>accetto</v>
      </c>
      <c r="P983">
        <f t="shared" si="94"/>
        <v>1.774412304419702</v>
      </c>
      <c r="Q983" t="str">
        <f t="shared" si="95"/>
        <v>accetto</v>
      </c>
    </row>
    <row r="984" spans="1:17" ht="12.75">
      <c r="A984" t="s">
        <v>1022</v>
      </c>
      <c r="B984">
        <v>2.6180074823105315</v>
      </c>
      <c r="C984">
        <v>1.3976964776702516</v>
      </c>
      <c r="D984">
        <v>1.8601826534722932</v>
      </c>
      <c r="E984">
        <v>2.043327539231541</v>
      </c>
      <c r="F984">
        <v>2.3665498371315152</v>
      </c>
      <c r="G984">
        <v>1.2634086639354791</v>
      </c>
      <c r="H984">
        <v>2.431275650135376</v>
      </c>
      <c r="I984">
        <v>1.5273153122961958</v>
      </c>
      <c r="J984">
        <v>-0.09384298347868025</v>
      </c>
      <c r="K984">
        <v>1.4176746919974903</v>
      </c>
      <c r="L984">
        <f t="shared" si="90"/>
        <v>1.6831595324701993</v>
      </c>
      <c r="M984" s="11">
        <f t="shared" si="91"/>
        <v>0.6190984902513795</v>
      </c>
      <c r="N984">
        <f t="shared" si="92"/>
        <v>-3.653021624338688</v>
      </c>
      <c r="O984" t="str">
        <f t="shared" si="93"/>
        <v>accetto</v>
      </c>
      <c r="P984">
        <f t="shared" si="94"/>
        <v>-3.2828978745046085</v>
      </c>
      <c r="Q984" t="str">
        <f t="shared" si="95"/>
        <v>accetto</v>
      </c>
    </row>
    <row r="985" spans="1:17" ht="12.75">
      <c r="A985" t="s">
        <v>1023</v>
      </c>
      <c r="B985">
        <v>2.408790914309975</v>
      </c>
      <c r="C985">
        <v>1.3920113846506865</v>
      </c>
      <c r="D985">
        <v>3.725269383280647</v>
      </c>
      <c r="E985">
        <v>2.461277538792501</v>
      </c>
      <c r="F985">
        <v>2.5672033945488693</v>
      </c>
      <c r="G985">
        <v>1.8291831403189462</v>
      </c>
      <c r="H985">
        <v>2.178584841396969</v>
      </c>
      <c r="I985">
        <v>2.9287703264901666</v>
      </c>
      <c r="J985">
        <v>2.235823245409847</v>
      </c>
      <c r="K985">
        <v>1.8823506575881765</v>
      </c>
      <c r="L985">
        <f t="shared" si="90"/>
        <v>2.3609264826786784</v>
      </c>
      <c r="M985" s="11">
        <f t="shared" si="91"/>
        <v>0.4153634719820947</v>
      </c>
      <c r="N985">
        <f t="shared" si="92"/>
        <v>-0.6219556772009389</v>
      </c>
      <c r="O985" t="str">
        <f t="shared" si="93"/>
        <v>accetto</v>
      </c>
      <c r="P985">
        <f t="shared" si="94"/>
        <v>-0.6823862826754609</v>
      </c>
      <c r="Q985" t="str">
        <f t="shared" si="95"/>
        <v>accetto</v>
      </c>
    </row>
    <row r="986" spans="1:17" ht="12.75">
      <c r="A986" t="s">
        <v>1024</v>
      </c>
      <c r="B986">
        <v>2.2450816187563305</v>
      </c>
      <c r="C986">
        <v>3.1932983799561043</v>
      </c>
      <c r="D986">
        <v>3.443956960873038</v>
      </c>
      <c r="E986">
        <v>2.1930339168966384</v>
      </c>
      <c r="F986">
        <v>1.8524058449497716</v>
      </c>
      <c r="G986">
        <v>2.8106551232428956</v>
      </c>
      <c r="H986">
        <v>2.4069902061137327</v>
      </c>
      <c r="I986">
        <v>3.1745597602889575</v>
      </c>
      <c r="J986">
        <v>2.7914655226391005</v>
      </c>
      <c r="K986">
        <v>2.258256532429641</v>
      </c>
      <c r="L986">
        <f t="shared" si="90"/>
        <v>2.636970386614621</v>
      </c>
      <c r="M986" s="11">
        <f t="shared" si="91"/>
        <v>0.27403095766899177</v>
      </c>
      <c r="N986">
        <f t="shared" si="92"/>
        <v>0.6125501907494398</v>
      </c>
      <c r="O986" t="str">
        <f t="shared" si="93"/>
        <v>accetto</v>
      </c>
      <c r="P986">
        <f t="shared" si="94"/>
        <v>0.8274216253964355</v>
      </c>
      <c r="Q986" t="str">
        <f t="shared" si="95"/>
        <v>accetto</v>
      </c>
    </row>
    <row r="987" spans="1:17" ht="12.75">
      <c r="A987" t="s">
        <v>1025</v>
      </c>
      <c r="B987">
        <v>3.0441836635554864</v>
      </c>
      <c r="C987">
        <v>1.5174676893479955</v>
      </c>
      <c r="D987">
        <v>2.7382481643394385</v>
      </c>
      <c r="E987">
        <v>3.2332451619595304</v>
      </c>
      <c r="F987">
        <v>2.2540087904167194</v>
      </c>
      <c r="G987">
        <v>2.5177707390116666</v>
      </c>
      <c r="H987">
        <v>3.5454236521809435</v>
      </c>
      <c r="I987">
        <v>3.174304124036098</v>
      </c>
      <c r="J987">
        <v>3.613564379656964</v>
      </c>
      <c r="K987">
        <v>3.0809293651850567</v>
      </c>
      <c r="L987">
        <f t="shared" si="90"/>
        <v>2.87191457296899</v>
      </c>
      <c r="M987" s="11">
        <f t="shared" si="91"/>
        <v>0.40651560602230713</v>
      </c>
      <c r="N987">
        <f t="shared" si="92"/>
        <v>1.6632525339629345</v>
      </c>
      <c r="O987" t="str">
        <f t="shared" si="93"/>
        <v>rifiuto</v>
      </c>
      <c r="P987">
        <f t="shared" si="94"/>
        <v>1.8446101099231658</v>
      </c>
      <c r="Q987" t="str">
        <f t="shared" si="95"/>
        <v>rifiuto</v>
      </c>
    </row>
    <row r="988" spans="1:17" ht="12.75">
      <c r="A988" t="s">
        <v>1026</v>
      </c>
      <c r="B988">
        <v>2.133957825858488</v>
      </c>
      <c r="C988">
        <v>1.8774244344513136</v>
      </c>
      <c r="D988">
        <v>4.060892451107065</v>
      </c>
      <c r="E988">
        <v>2.769927766391902</v>
      </c>
      <c r="F988">
        <v>2.9114746850427764</v>
      </c>
      <c r="G988">
        <v>1.8467898862627408</v>
      </c>
      <c r="H988">
        <v>2.986675153313172</v>
      </c>
      <c r="I988">
        <v>3.043384599293404</v>
      </c>
      <c r="J988">
        <v>1.6758062119288297</v>
      </c>
      <c r="K988">
        <v>2.1398824773791603</v>
      </c>
      <c r="L988">
        <f t="shared" si="90"/>
        <v>2.544621549102885</v>
      </c>
      <c r="M988" s="11">
        <f t="shared" si="91"/>
        <v>0.5497796724147181</v>
      </c>
      <c r="N988">
        <f t="shared" si="92"/>
        <v>0.19955363411079205</v>
      </c>
      <c r="O988" t="str">
        <f t="shared" si="93"/>
        <v>accetto</v>
      </c>
      <c r="P988">
        <f t="shared" si="94"/>
        <v>0.19030504617384356</v>
      </c>
      <c r="Q988" t="str">
        <f t="shared" si="95"/>
        <v>accetto</v>
      </c>
    </row>
    <row r="989" spans="1:17" ht="12.75">
      <c r="A989" t="s">
        <v>1027</v>
      </c>
      <c r="B989">
        <v>1.9790888821057706</v>
      </c>
      <c r="C989">
        <v>1.8782202831630457</v>
      </c>
      <c r="D989">
        <v>1.67814874035912</v>
      </c>
      <c r="E989">
        <v>2.22529553356253</v>
      </c>
      <c r="F989">
        <v>2.9356821519684217</v>
      </c>
      <c r="G989">
        <v>2.4867197770527127</v>
      </c>
      <c r="H989">
        <v>2.8903211870624546</v>
      </c>
      <c r="I989">
        <v>2.2776093222137206</v>
      </c>
      <c r="J989">
        <v>2.4215944319178107</v>
      </c>
      <c r="K989">
        <v>2.27026580910092</v>
      </c>
      <c r="L989">
        <f t="shared" si="90"/>
        <v>2.3042946118506507</v>
      </c>
      <c r="M989" s="11">
        <f t="shared" si="91"/>
        <v>0.16406480360428569</v>
      </c>
      <c r="N989">
        <f t="shared" si="92"/>
        <v>-0.8752211029298538</v>
      </c>
      <c r="O989" t="str">
        <f t="shared" si="93"/>
        <v>accetto</v>
      </c>
      <c r="P989">
        <f t="shared" si="94"/>
        <v>-1.5279004939705227</v>
      </c>
      <c r="Q989" t="str">
        <f t="shared" si="95"/>
        <v>accetto</v>
      </c>
    </row>
    <row r="990" spans="1:17" ht="12.75">
      <c r="A990" t="s">
        <v>1028</v>
      </c>
      <c r="B990">
        <v>2.4478341266649295</v>
      </c>
      <c r="C990">
        <v>1.8942256850323247</v>
      </c>
      <c r="D990">
        <v>3.0244643010314576</v>
      </c>
      <c r="E990">
        <v>3.2943116786645987</v>
      </c>
      <c r="F990">
        <v>2.2766430493334155</v>
      </c>
      <c r="G990">
        <v>1.7057912189466151</v>
      </c>
      <c r="H990">
        <v>2.498133373021574</v>
      </c>
      <c r="I990">
        <v>2.730817831367176</v>
      </c>
      <c r="J990">
        <v>2.769927766391902</v>
      </c>
      <c r="K990">
        <v>2.565138207336304</v>
      </c>
      <c r="L990">
        <f t="shared" si="90"/>
        <v>2.5207287237790297</v>
      </c>
      <c r="M990" s="11">
        <f t="shared" si="91"/>
        <v>0.23138012233896652</v>
      </c>
      <c r="N990">
        <f t="shared" si="92"/>
        <v>0.09270167091345338</v>
      </c>
      <c r="O990" t="str">
        <f t="shared" si="93"/>
        <v>accetto</v>
      </c>
      <c r="P990">
        <f t="shared" si="94"/>
        <v>0.13627291350373727</v>
      </c>
      <c r="Q990" t="str">
        <f t="shared" si="95"/>
        <v>accetto</v>
      </c>
    </row>
    <row r="991" spans="1:17" ht="12.75">
      <c r="A991" t="s">
        <v>1029</v>
      </c>
      <c r="B991">
        <v>0.45954036962939426</v>
      </c>
      <c r="C991">
        <v>3.0416417710034693</v>
      </c>
      <c r="D991">
        <v>2.9842795683020995</v>
      </c>
      <c r="E991">
        <v>3.7168607191142655</v>
      </c>
      <c r="F991">
        <v>2.199145070337636</v>
      </c>
      <c r="G991">
        <v>2.6717136042634593</v>
      </c>
      <c r="H991">
        <v>1.231738708534067</v>
      </c>
      <c r="I991">
        <v>2.189046634462102</v>
      </c>
      <c r="J991">
        <v>2.0353015255568607</v>
      </c>
      <c r="K991">
        <v>2.6874681932054045</v>
      </c>
      <c r="L991">
        <f t="shared" si="90"/>
        <v>2.3216736164408758</v>
      </c>
      <c r="M991" s="11">
        <f t="shared" si="91"/>
        <v>0.8811546639675853</v>
      </c>
      <c r="N991">
        <f t="shared" si="92"/>
        <v>-0.7974998316398053</v>
      </c>
      <c r="O991" t="str">
        <f t="shared" si="93"/>
        <v>accetto</v>
      </c>
      <c r="P991">
        <f t="shared" si="94"/>
        <v>-0.6007441219136606</v>
      </c>
      <c r="Q991" t="str">
        <f t="shared" si="95"/>
        <v>accetto</v>
      </c>
    </row>
    <row r="992" spans="1:17" ht="12.75">
      <c r="A992" t="s">
        <v>1030</v>
      </c>
      <c r="B992">
        <v>1.3221503377371846</v>
      </c>
      <c r="C992">
        <v>1.7572432401038895</v>
      </c>
      <c r="D992">
        <v>2.2533769347728594</v>
      </c>
      <c r="E992">
        <v>2.0700584092946883</v>
      </c>
      <c r="F992">
        <v>1.4809470762429555</v>
      </c>
      <c r="G992">
        <v>3.8998962761615985</v>
      </c>
      <c r="H992">
        <v>1.805826990348578</v>
      </c>
      <c r="I992">
        <v>3.7202048914787156</v>
      </c>
      <c r="J992">
        <v>3.4946050944427043</v>
      </c>
      <c r="K992">
        <v>2.029782033380343</v>
      </c>
      <c r="L992">
        <f t="shared" si="90"/>
        <v>2.3834091283963517</v>
      </c>
      <c r="M992" s="11">
        <f t="shared" si="91"/>
        <v>0.9142282939489503</v>
      </c>
      <c r="N992">
        <f t="shared" si="92"/>
        <v>-0.5214102289234153</v>
      </c>
      <c r="O992" t="str">
        <f t="shared" si="93"/>
        <v>accetto</v>
      </c>
      <c r="P992">
        <f t="shared" si="94"/>
        <v>-0.38560017296346166</v>
      </c>
      <c r="Q992" t="str">
        <f t="shared" si="95"/>
        <v>accetto</v>
      </c>
    </row>
    <row r="993" spans="1:17" ht="12.75">
      <c r="A993" t="s">
        <v>1031</v>
      </c>
      <c r="B993">
        <v>2.162304509972728</v>
      </c>
      <c r="C993">
        <v>2.075317441892821</v>
      </c>
      <c r="D993">
        <v>2.4237166951490963</v>
      </c>
      <c r="E993">
        <v>2.9600102020322083</v>
      </c>
      <c r="F993">
        <v>3.328584622074686</v>
      </c>
      <c r="G993">
        <v>2.505328166930667</v>
      </c>
      <c r="H993">
        <v>4.103865065990249</v>
      </c>
      <c r="I993">
        <v>2.646744855792349</v>
      </c>
      <c r="J993">
        <v>3.0825982358169313</v>
      </c>
      <c r="K993">
        <v>2.003128336525606</v>
      </c>
      <c r="L993">
        <f t="shared" si="90"/>
        <v>2.729159813217734</v>
      </c>
      <c r="M993" s="11">
        <f t="shared" si="91"/>
        <v>0.4281644522250853</v>
      </c>
      <c r="N993">
        <f t="shared" si="92"/>
        <v>1.0248338401320167</v>
      </c>
      <c r="O993" t="str">
        <f t="shared" si="93"/>
        <v>accetto</v>
      </c>
      <c r="P993">
        <f t="shared" si="94"/>
        <v>1.1074730222471119</v>
      </c>
      <c r="Q993" t="str">
        <f t="shared" si="95"/>
        <v>accetto</v>
      </c>
    </row>
    <row r="994" spans="1:17" ht="12.75">
      <c r="A994" t="s">
        <v>1032</v>
      </c>
      <c r="B994">
        <v>3.634221075108144</v>
      </c>
      <c r="C994">
        <v>2.1578718738146563</v>
      </c>
      <c r="D994">
        <v>2.3743604089327164</v>
      </c>
      <c r="E994">
        <v>3.4843828598786786</v>
      </c>
      <c r="F994">
        <v>3.7118959093731974</v>
      </c>
      <c r="G994">
        <v>3.109845201711323</v>
      </c>
      <c r="H994">
        <v>2.374030815021797</v>
      </c>
      <c r="I994">
        <v>2.2252376536562224</v>
      </c>
      <c r="J994">
        <v>3.1292992813314413</v>
      </c>
      <c r="K994">
        <v>2.4491364245568548</v>
      </c>
      <c r="L994">
        <f t="shared" si="90"/>
        <v>2.865028150338503</v>
      </c>
      <c r="M994" s="11">
        <f t="shared" si="91"/>
        <v>0.3762687394163243</v>
      </c>
      <c r="N994">
        <f t="shared" si="92"/>
        <v>1.6324555157158116</v>
      </c>
      <c r="O994" t="str">
        <f t="shared" si="93"/>
        <v>accetto</v>
      </c>
      <c r="P994">
        <f t="shared" si="94"/>
        <v>1.8818165711074686</v>
      </c>
      <c r="Q994" t="str">
        <f t="shared" si="95"/>
        <v>rifiuto</v>
      </c>
    </row>
    <row r="995" spans="1:17" ht="12.75">
      <c r="A995" t="s">
        <v>1033</v>
      </c>
      <c r="B995">
        <v>2.8353328644072917</v>
      </c>
      <c r="C995">
        <v>3.894944328621932</v>
      </c>
      <c r="D995">
        <v>2.266213411771787</v>
      </c>
      <c r="E995">
        <v>2.868518951798933</v>
      </c>
      <c r="F995">
        <v>2.7987246275552025</v>
      </c>
      <c r="G995">
        <v>3.70559986178705</v>
      </c>
      <c r="H995">
        <v>3.445674064760169</v>
      </c>
      <c r="I995">
        <v>3.358558374666245</v>
      </c>
      <c r="J995">
        <v>3.646735997072028</v>
      </c>
      <c r="K995">
        <v>2.97841440446291</v>
      </c>
      <c r="L995">
        <f t="shared" si="90"/>
        <v>3.179871688690355</v>
      </c>
      <c r="M995" s="11">
        <f t="shared" si="91"/>
        <v>0.2605042449385135</v>
      </c>
      <c r="N995">
        <f t="shared" si="92"/>
        <v>3.040478623778417</v>
      </c>
      <c r="O995" t="str">
        <f t="shared" si="93"/>
        <v>rifiuto</v>
      </c>
      <c r="P995">
        <f t="shared" si="94"/>
        <v>4.212302524252357</v>
      </c>
      <c r="Q995" t="str">
        <f t="shared" si="95"/>
        <v>rifiuto</v>
      </c>
    </row>
    <row r="996" spans="1:17" ht="12.75">
      <c r="A996" t="s">
        <v>1034</v>
      </c>
      <c r="B996">
        <v>4.273337431659456</v>
      </c>
      <c r="C996">
        <v>0.5895515013980912</v>
      </c>
      <c r="D996">
        <v>1.8153964681914658</v>
      </c>
      <c r="E996">
        <v>2.2715769497563087</v>
      </c>
      <c r="F996">
        <v>2.2311775790410593</v>
      </c>
      <c r="G996">
        <v>1.3868086241836863</v>
      </c>
      <c r="H996">
        <v>1.901531415428508</v>
      </c>
      <c r="I996">
        <v>3.6724700465265414</v>
      </c>
      <c r="J996">
        <v>3.1331659806278367</v>
      </c>
      <c r="K996">
        <v>2.3514303193837804</v>
      </c>
      <c r="L996">
        <f t="shared" si="90"/>
        <v>2.3626446316196734</v>
      </c>
      <c r="M996" s="11">
        <f t="shared" si="91"/>
        <v>1.1771129471887833</v>
      </c>
      <c r="N996">
        <f t="shared" si="92"/>
        <v>-0.6142718815458709</v>
      </c>
      <c r="O996" t="str">
        <f t="shared" si="93"/>
        <v>accetto</v>
      </c>
      <c r="P996">
        <f t="shared" si="94"/>
        <v>-0.40034699192538253</v>
      </c>
      <c r="Q996" t="str">
        <f t="shared" si="95"/>
        <v>accetto</v>
      </c>
    </row>
    <row r="997" spans="1:17" ht="12.75">
      <c r="A997" t="s">
        <v>1035</v>
      </c>
      <c r="B997">
        <v>3.282127958386809</v>
      </c>
      <c r="C997">
        <v>2.9972173351370657</v>
      </c>
      <c r="D997">
        <v>3.211908377609234</v>
      </c>
      <c r="E997">
        <v>2.2224353015258203</v>
      </c>
      <c r="F997">
        <v>3.495917038985681</v>
      </c>
      <c r="G997">
        <v>2.2790297915810243</v>
      </c>
      <c r="H997">
        <v>2.816265454716813</v>
      </c>
      <c r="I997">
        <v>2.880156028517149</v>
      </c>
      <c r="J997">
        <v>2.6949298777935837</v>
      </c>
      <c r="K997">
        <v>1.7266858651237271</v>
      </c>
      <c r="L997">
        <f t="shared" si="90"/>
        <v>2.7606673029376907</v>
      </c>
      <c r="M997" s="11">
        <f t="shared" si="91"/>
        <v>0.2982848808071405</v>
      </c>
      <c r="N997">
        <f t="shared" si="92"/>
        <v>1.165739617760414</v>
      </c>
      <c r="O997" t="str">
        <f t="shared" si="93"/>
        <v>accetto</v>
      </c>
      <c r="P997">
        <f t="shared" si="94"/>
        <v>1.5092838955186094</v>
      </c>
      <c r="Q997" t="str">
        <f t="shared" si="95"/>
        <v>accetto</v>
      </c>
    </row>
    <row r="998" spans="1:17" ht="12.75">
      <c r="A998" t="s">
        <v>1036</v>
      </c>
      <c r="B998">
        <v>2.699203344209309</v>
      </c>
      <c r="C998">
        <v>1.8230494780254958</v>
      </c>
      <c r="D998">
        <v>2.646026984176615</v>
      </c>
      <c r="E998">
        <v>2.501920487446796</v>
      </c>
      <c r="F998">
        <v>2.524265346831953</v>
      </c>
      <c r="G998">
        <v>3.595248604860899</v>
      </c>
      <c r="H998">
        <v>2.4064998346852917</v>
      </c>
      <c r="I998">
        <v>2.575521219417851</v>
      </c>
      <c r="J998">
        <v>3.9041472337248706</v>
      </c>
      <c r="K998">
        <v>2.095871239732787</v>
      </c>
      <c r="L998">
        <f t="shared" si="90"/>
        <v>2.677175377311187</v>
      </c>
      <c r="M998" s="11">
        <f t="shared" si="91"/>
        <v>0.3949904405030035</v>
      </c>
      <c r="N998">
        <f t="shared" si="92"/>
        <v>0.7923523752139753</v>
      </c>
      <c r="O998" t="str">
        <f t="shared" si="93"/>
        <v>accetto</v>
      </c>
      <c r="P998">
        <f t="shared" si="94"/>
        <v>0.8914768581193288</v>
      </c>
      <c r="Q998" t="str">
        <f t="shared" si="95"/>
        <v>accetto</v>
      </c>
    </row>
    <row r="999" spans="1:17" ht="12.75">
      <c r="A999" t="s">
        <v>1037</v>
      </c>
      <c r="B999">
        <v>2.9399403445199823</v>
      </c>
      <c r="C999">
        <v>1.8392108340867708</v>
      </c>
      <c r="D999">
        <v>2.063860435994229</v>
      </c>
      <c r="E999">
        <v>3.274987828833673</v>
      </c>
      <c r="F999">
        <v>2.587228234356189</v>
      </c>
      <c r="G999">
        <v>2.1103717640380637</v>
      </c>
      <c r="H999">
        <v>2.578350903726232</v>
      </c>
      <c r="I999">
        <v>1.966519295785929</v>
      </c>
      <c r="J999">
        <v>2.931504348175622</v>
      </c>
      <c r="K999">
        <v>2.4355137454972464</v>
      </c>
      <c r="L999">
        <f t="shared" si="90"/>
        <v>2.4727487735013938</v>
      </c>
      <c r="M999" s="11">
        <f t="shared" si="91"/>
        <v>0.22823348019164136</v>
      </c>
      <c r="N999">
        <f t="shared" si="92"/>
        <v>-0.12187118984225422</v>
      </c>
      <c r="O999" t="str">
        <f t="shared" si="93"/>
        <v>accetto</v>
      </c>
      <c r="P999">
        <f t="shared" si="94"/>
        <v>-0.18038332046781613</v>
      </c>
      <c r="Q999" t="str">
        <f t="shared" si="95"/>
        <v>accetto</v>
      </c>
    </row>
    <row r="1000" spans="1:17" ht="12.75">
      <c r="A1000" t="s">
        <v>1038</v>
      </c>
      <c r="B1000">
        <v>2.241557375572256</v>
      </c>
      <c r="C1000">
        <v>2.2799952605737417</v>
      </c>
      <c r="D1000">
        <v>2.93483244278832</v>
      </c>
      <c r="E1000">
        <v>2.2695817007638652</v>
      </c>
      <c r="F1000">
        <v>1.0274258548179205</v>
      </c>
      <c r="G1000">
        <v>3.239103894698019</v>
      </c>
      <c r="H1000">
        <v>1.490632313898459</v>
      </c>
      <c r="I1000">
        <v>2.6803055547998156</v>
      </c>
      <c r="J1000">
        <v>3.140225721422212</v>
      </c>
      <c r="K1000">
        <v>1.782049603282303</v>
      </c>
      <c r="L1000">
        <f t="shared" si="90"/>
        <v>2.308570972261691</v>
      </c>
      <c r="M1000" s="11">
        <f t="shared" si="91"/>
        <v>0.5202599933754178</v>
      </c>
      <c r="N1000">
        <f t="shared" si="92"/>
        <v>-0.8560966377791027</v>
      </c>
      <c r="O1000" t="str">
        <f t="shared" si="93"/>
        <v>accetto</v>
      </c>
      <c r="P1000">
        <f t="shared" si="94"/>
        <v>-0.8392620355862324</v>
      </c>
      <c r="Q1000" t="str">
        <f t="shared" si="95"/>
        <v>accetto</v>
      </c>
    </row>
    <row r="1001" spans="1:17" ht="12.75">
      <c r="A1001" t="s">
        <v>1039</v>
      </c>
      <c r="B1001">
        <v>2.7149000532449463</v>
      </c>
      <c r="C1001">
        <v>3.8481194844189304</v>
      </c>
      <c r="D1001">
        <v>2.765684847704506</v>
      </c>
      <c r="E1001">
        <v>1.0836015194399806</v>
      </c>
      <c r="F1001">
        <v>2.334241594985542</v>
      </c>
      <c r="G1001">
        <v>1.4590716872089615</v>
      </c>
      <c r="H1001">
        <v>1.388114137625962</v>
      </c>
      <c r="I1001">
        <v>2.2786889432438784</v>
      </c>
      <c r="J1001">
        <v>2.3892267020903546</v>
      </c>
      <c r="K1001">
        <v>1.643359701117788</v>
      </c>
      <c r="L1001">
        <f t="shared" si="90"/>
        <v>2.190500867108085</v>
      </c>
      <c r="M1001" s="11">
        <f t="shared" si="91"/>
        <v>0.6805404244189069</v>
      </c>
      <c r="N1001">
        <f t="shared" si="92"/>
        <v>-1.384122200247126</v>
      </c>
      <c r="O1001" t="str">
        <f t="shared" si="93"/>
        <v>accetto</v>
      </c>
      <c r="P1001">
        <f t="shared" si="94"/>
        <v>-1.1864036463848255</v>
      </c>
      <c r="Q1001" t="str">
        <f t="shared" si="95"/>
        <v>accetto</v>
      </c>
    </row>
    <row r="1002" spans="1:17" ht="12.75">
      <c r="A1002" t="s">
        <v>1040</v>
      </c>
      <c r="B1002">
        <v>2.0917882946753252</v>
      </c>
      <c r="C1002">
        <v>2.314212735740284</v>
      </c>
      <c r="D1002">
        <v>1.4800306443930822</v>
      </c>
      <c r="E1002">
        <v>3.136971584467574</v>
      </c>
      <c r="F1002">
        <v>1.9982005056135677</v>
      </c>
      <c r="G1002">
        <v>2.67890920206014</v>
      </c>
      <c r="H1002">
        <v>2.345951021586643</v>
      </c>
      <c r="I1002">
        <v>2.3718876507132336</v>
      </c>
      <c r="J1002">
        <v>1.5007178875725913</v>
      </c>
      <c r="K1002">
        <v>2.245658810044233</v>
      </c>
      <c r="L1002">
        <f t="shared" si="90"/>
        <v>2.2164328336866674</v>
      </c>
      <c r="M1002" s="11">
        <f t="shared" si="91"/>
        <v>0.24781443218617008</v>
      </c>
      <c r="N1002">
        <f t="shared" si="92"/>
        <v>-1.2681509201272</v>
      </c>
      <c r="O1002" t="str">
        <f t="shared" si="93"/>
        <v>accetto</v>
      </c>
      <c r="P1002">
        <f t="shared" si="94"/>
        <v>-1.8013273610452327</v>
      </c>
      <c r="Q1002" t="str">
        <f t="shared" si="95"/>
        <v>accetto</v>
      </c>
    </row>
    <row r="1003" spans="1:17" ht="12.75">
      <c r="A1003" t="s">
        <v>1041</v>
      </c>
      <c r="B1003">
        <v>2.2786889432438784</v>
      </c>
      <c r="C1003">
        <v>2.6255841228237387</v>
      </c>
      <c r="D1003">
        <v>2.076936471494264</v>
      </c>
      <c r="E1003">
        <v>2.955074332244294</v>
      </c>
      <c r="F1003">
        <v>3.136971584467574</v>
      </c>
      <c r="G1003">
        <v>1.3556756656907964</v>
      </c>
      <c r="H1003">
        <v>3.1127536670032896</v>
      </c>
      <c r="I1003">
        <v>1.4853588113237493</v>
      </c>
      <c r="J1003">
        <v>2.3324063196230327</v>
      </c>
      <c r="K1003">
        <v>2.156776978920334</v>
      </c>
      <c r="L1003">
        <f t="shared" si="90"/>
        <v>2.351622689683495</v>
      </c>
      <c r="M1003" s="11">
        <f t="shared" si="91"/>
        <v>0.388525728244073</v>
      </c>
      <c r="N1003">
        <f t="shared" si="92"/>
        <v>-0.6635635043725717</v>
      </c>
      <c r="O1003" t="str">
        <f t="shared" si="93"/>
        <v>accetto</v>
      </c>
      <c r="P1003">
        <f t="shared" si="94"/>
        <v>-0.7527618529985306</v>
      </c>
      <c r="Q1003" t="str">
        <f t="shared" si="95"/>
        <v>accetto</v>
      </c>
    </row>
    <row r="1004" spans="1:17" ht="12.75">
      <c r="A1004" t="s">
        <v>1042</v>
      </c>
      <c r="B1004">
        <v>2.4349703174880233</v>
      </c>
      <c r="C1004">
        <v>1.8777427739360064</v>
      </c>
      <c r="D1004">
        <v>2.705571741678341</v>
      </c>
      <c r="E1004">
        <v>2.7627844212884156</v>
      </c>
      <c r="F1004">
        <v>3.0779774899633594</v>
      </c>
      <c r="G1004">
        <v>2.7947670889614074</v>
      </c>
      <c r="H1004">
        <v>2.532872571232474</v>
      </c>
      <c r="I1004">
        <v>3.24869909694371</v>
      </c>
      <c r="J1004">
        <v>2.9544103210969297</v>
      </c>
      <c r="K1004">
        <v>1.3548717781031883</v>
      </c>
      <c r="L1004">
        <f t="shared" si="90"/>
        <v>2.5744667600691855</v>
      </c>
      <c r="M1004" s="11">
        <f t="shared" si="91"/>
        <v>0.3275199187044298</v>
      </c>
      <c r="N1004">
        <f t="shared" si="92"/>
        <v>0.3330254751577315</v>
      </c>
      <c r="O1004" t="str">
        <f t="shared" si="93"/>
        <v>accetto</v>
      </c>
      <c r="P1004">
        <f t="shared" si="94"/>
        <v>0.4114751384456308</v>
      </c>
      <c r="Q1004" t="str">
        <f t="shared" si="95"/>
        <v>accetto</v>
      </c>
    </row>
    <row r="1005" spans="15:17" ht="12.75">
      <c r="O1005">
        <f>COUNTIF(O5:O1004,"rifiuto")</f>
        <v>50</v>
      </c>
      <c r="Q1005">
        <f>COUNTIF(Q5:Q1004,"rifiuto")</f>
        <v>50</v>
      </c>
    </row>
    <row r="1006" spans="15:17" ht="12.75">
      <c r="O1006">
        <f>O1005/1000</f>
        <v>0.05</v>
      </c>
      <c r="Q1006">
        <f>Q1005/1000</f>
        <v>0.05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Fruttini</dc:creator>
  <cp:keywords/>
  <dc:description/>
  <cp:lastModifiedBy>Francesco Bartolucci</cp:lastModifiedBy>
  <dcterms:created xsi:type="dcterms:W3CDTF">2007-05-15T09:24:38Z</dcterms:created>
  <dcterms:modified xsi:type="dcterms:W3CDTF">2007-05-22T07:32:26Z</dcterms:modified>
  <cp:category/>
  <cp:version/>
  <cp:contentType/>
  <cp:contentStatus/>
</cp:coreProperties>
</file>